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S1" sheetId="1" r:id="rId3"/>
    <sheet state="visible" name="Summary" sheetId="2" r:id="rId4"/>
    <sheet state="visible" name="Plots" sheetId="3" r:id="rId5"/>
    <sheet state="visible" name="Plavchan" sheetId="4" r:id="rId6"/>
  </sheets>
  <definedNames>
    <definedName localSheetId="0" name="out">'WS1'!$A$9:$AA$318</definedName>
  </definedNames>
  <calcPr/>
  <extLst>
    <ext uri="GoogleSheetsCustomDataVersion1">
      <go:sheetsCustomData xmlns:go="http://customooxmlschemas.google.com/" r:id="rId7" roundtripDataSignature="AMtx7mhIWFR3RlrRX/i9OBtdiHQnVheoAQ=="/>
    </ext>
  </extLst>
</workbook>
</file>

<file path=xl/sharedStrings.xml><?xml version="1.0" encoding="utf-8"?>
<sst xmlns="http://schemas.openxmlformats.org/spreadsheetml/2006/main" count="5706" uniqueCount="1374">
  <si>
    <t>Published RV amplitude uncertainties vs. logR'HK</t>
  </si>
  <si>
    <t>WORKING SAMPLE #1: Targets from LUVOIR-A (L-A), LUVOIR-B (L-B), Habex (Hab), Starshade Rendezvous (SR1 = small temperate planets, SR3 = known giant planets)</t>
  </si>
  <si>
    <t>logR'HK</t>
  </si>
  <si>
    <t>sigma(K) [m/s]</t>
  </si>
  <si>
    <t>Starshade Rendezvous (Obj. #1)</t>
  </si>
  <si>
    <t>Starshade Rendezvous (Obj. #3)</t>
  </si>
  <si>
    <t>Starshade Rendezvous (combined)</t>
  </si>
  <si>
    <t>HabEx (4m)</t>
  </si>
  <si>
    <t>LUVOIR-B (8m)</t>
  </si>
  <si>
    <t>LUVOIR-A (15m)</t>
  </si>
  <si>
    <t>Union sample</t>
  </si>
  <si>
    <t>Activity Cuts</t>
  </si>
  <si>
    <t>N</t>
  </si>
  <si>
    <t>Vsini Cuts</t>
  </si>
  <si>
    <t>&lt;V&gt; mag</t>
  </si>
  <si>
    <t>Teff cuts</t>
  </si>
  <si>
    <t>&lt;Dist&gt; pc</t>
  </si>
  <si>
    <t>A</t>
  </si>
  <si>
    <t>F</t>
  </si>
  <si>
    <t>Thanks to Chris Stark for providing LUVOIR and Habex target lists (however incomplete, to be amended for next version). SR targets from 2019 Rendezvous Probe Study</t>
  </si>
  <si>
    <t>G</t>
  </si>
  <si>
    <t>K</t>
  </si>
  <si>
    <t>very active</t>
  </si>
  <si>
    <t>&gt;-4.75</t>
  </si>
  <si>
    <t>M</t>
  </si>
  <si>
    <t>&gt;10 km/s</t>
  </si>
  <si>
    <t>"Sun-like" F7-K9</t>
  </si>
  <si>
    <t>3900-6200K</t>
  </si>
  <si>
    <t>Distance</t>
  </si>
  <si>
    <t>"Sun-like" logR'HK&lt;-4.9</t>
  </si>
  <si>
    <t>HIP</t>
  </si>
  <si>
    <t>solRad</t>
  </si>
  <si>
    <t>_RAJ2000</t>
  </si>
  <si>
    <t>_DEJ2000</t>
  </si>
  <si>
    <t>ExpTime_NEIDWIYN</t>
  </si>
  <si>
    <t>SkyTime_NEIDWIYN</t>
  </si>
  <si>
    <t>SingleExposure_NEIDWIYN</t>
  </si>
  <si>
    <t>NumberofExposures_NEIDWIYN</t>
  </si>
  <si>
    <t>ExpTime_SNEIDWIYN</t>
  </si>
  <si>
    <t>SkyTime_SNEIDWIYN</t>
  </si>
  <si>
    <t>SingleExposure_SNEIDWIYN</t>
  </si>
  <si>
    <t>NumberofExposures_SNEIDWIYN</t>
  </si>
  <si>
    <t>ExpTime_SNEIDLBT</t>
  </si>
  <si>
    <t>SkyTime_SNEIDLBT</t>
  </si>
  <si>
    <t>SingleExposure_SNEIDLBT</t>
  </si>
  <si>
    <t>NumberofExposures_SNEIDLBT</t>
  </si>
  <si>
    <t>ExpTime_NEIDLBT</t>
  </si>
  <si>
    <t>SkyTime_NEIDLBT</t>
  </si>
  <si>
    <t>SingleExposure_NEIDLBT</t>
  </si>
  <si>
    <t>NumberofExposures_NEIDLBT</t>
  </si>
  <si>
    <t>103 (50%;              34% of total)</t>
  </si>
  <si>
    <t>HIP_100017</t>
  </si>
  <si>
    <t>HIP_100511</t>
  </si>
  <si>
    <t>"Sun-like" vsini&lt;5 km/s</t>
  </si>
  <si>
    <t>162 (79%;              54% of total)</t>
  </si>
  <si>
    <t>"Sun-like" vsini&lt;3 km/s</t>
  </si>
  <si>
    <t>HIP_100925</t>
  </si>
  <si>
    <t>114 (55%;                38% of total)</t>
  </si>
  <si>
    <t>"Sun-like" logR'HK&lt;-4.9 &amp; vsini&lt;3 km/s</t>
  </si>
  <si>
    <t>HIP_10138</t>
  </si>
  <si>
    <t>HIP_101997</t>
  </si>
  <si>
    <t>67 (33%;                22% of total) &lt;V&gt;=4.86</t>
  </si>
  <si>
    <t>HIP_102040</t>
  </si>
  <si>
    <t>HIP_102333</t>
  </si>
  <si>
    <t>HIP_102422</t>
  </si>
  <si>
    <t>HIP_102485</t>
  </si>
  <si>
    <t>HIP_103096</t>
  </si>
  <si>
    <t>HIP_104214</t>
  </si>
  <si>
    <t>HIP_104217</t>
  </si>
  <si>
    <t>MUST(green)</t>
  </si>
  <si>
    <t>HIP_105090</t>
  </si>
  <si>
    <t>HIP_105858</t>
  </si>
  <si>
    <t>F7-K9, vsini&lt;5 km/s; HabEx deep or nearest 50 or N&gt;=2 lists (incl. LUV-A, LUV-B, HabEx, Rendezvous)</t>
  </si>
  <si>
    <t>HIP_10644</t>
  </si>
  <si>
    <t>HIP_106440</t>
  </si>
  <si>
    <t>HIP_10723</t>
  </si>
  <si>
    <t>HIP_107350</t>
  </si>
  <si>
    <t>HIP_107649</t>
  </si>
  <si>
    <t xml:space="preserve">E Mamajek (last updated 9/24/2019) </t>
  </si>
  <si>
    <t>HIP_107975</t>
  </si>
  <si>
    <t>HIP_10798</t>
  </si>
  <si>
    <t>HIP_108036</t>
  </si>
  <si>
    <t>HIP_108870</t>
  </si>
  <si>
    <t>HIP_109176</t>
  </si>
  <si>
    <t>active (Sun+)</t>
  </si>
  <si>
    <t>-4.95 to -4.75</t>
  </si>
  <si>
    <t>5-10 km/s</t>
  </si>
  <si>
    <t>HIP_109422</t>
  </si>
  <si>
    <t>for reference, TERRA Hunting has &lt;6 km/s limit</t>
  </si>
  <si>
    <t>~K9 to ~F7</t>
  </si>
  <si>
    <t>HIP_109821</t>
  </si>
  <si>
    <t>Solar Twin (ST)?</t>
  </si>
  <si>
    <t>HIP_110649</t>
  </si>
  <si>
    <t>HIP_111449</t>
  </si>
  <si>
    <t>HIP_111802</t>
  </si>
  <si>
    <t>HIP_112447</t>
  </si>
  <si>
    <t>WANT(yellow)</t>
  </si>
  <si>
    <t>HIP_113020</t>
  </si>
  <si>
    <t>HIP_113283</t>
  </si>
  <si>
    <t>F7-M, vsini&lt;10 km/s; appears on at least 1 study list, but not MUST (included M dwarfs per Want #4)</t>
  </si>
  <si>
    <t>HIP_113296</t>
  </si>
  <si>
    <t>Update 9/6/2019: updated HabEx targets to reflect final report, including 150 stars on Table D-1 "master list". 3=deep targets, 2=nearest 50, 1=other targets</t>
  </si>
  <si>
    <t>HIP_113357</t>
  </si>
  <si>
    <t>HIP_113421</t>
  </si>
  <si>
    <t>HIP_113576</t>
  </si>
  <si>
    <t>EXCLUDED(red)</t>
  </si>
  <si>
    <t>HIP_114046</t>
  </si>
  <si>
    <t>Spt hotter than F7 and/or vsini &gt; 10 km/s</t>
  </si>
  <si>
    <t>HIP_114430</t>
  </si>
  <si>
    <t>HIP_114622</t>
  </si>
  <si>
    <r>
      <rPr>
        <b/>
      </rPr>
      <t>ESS2018 definition of "Sun-like stars"</t>
    </r>
    <r>
      <t>: "</t>
    </r>
    <r>
      <rPr>
        <i/>
      </rPr>
      <t>Main sequence stars with internal structures similar to the Sun and with spectral types
ranging from mid-to-late F through K. These stars are considered distinct from M dwarfs for the purposes
of this report</t>
    </r>
    <r>
      <t>." [I've flagged F7-K9 stars as "Sun-like here]</t>
    </r>
  </si>
  <si>
    <t>inactive (Sun-)</t>
  </si>
  <si>
    <t>&lt;-4.95</t>
  </si>
  <si>
    <t>HIP_114924</t>
  </si>
  <si>
    <t>&lt;5 km/s</t>
  </si>
  <si>
    <t>0=no, 1=ST, 2=ST+activity</t>
  </si>
  <si>
    <t>Should rerun this row</t>
  </si>
  <si>
    <t>HIP_114948</t>
  </si>
  <si>
    <t>HIP_116085</t>
  </si>
  <si>
    <t>HIP_116613</t>
  </si>
  <si>
    <t>HIP_116771</t>
  </si>
  <si>
    <t>MUST+WANT</t>
  </si>
  <si>
    <t>HIP_117473</t>
  </si>
  <si>
    <t>F7-M, vsini&lt;10 km/s; appears on at least 1 study list</t>
  </si>
  <si>
    <t>HIP_117712</t>
  </si>
  <si>
    <t>HIP_12114</t>
  </si>
  <si>
    <t>HIP_12444</t>
  </si>
  <si>
    <t>Approximately ~18% have vsini &gt; 10 km/s</t>
  </si>
  <si>
    <t>HIP_12653</t>
  </si>
  <si>
    <t>HIP_12777</t>
  </si>
  <si>
    <t>Purple values are fiducials to be fixed later</t>
  </si>
  <si>
    <t>HIP_12843</t>
  </si>
  <si>
    <t>HIP_1292</t>
  </si>
  <si>
    <t>HIP_13402</t>
  </si>
  <si>
    <t>S/N(HARPS)</t>
  </si>
  <si>
    <t>HIP_14150</t>
  </si>
  <si>
    <t>HIP_14632</t>
  </si>
  <si>
    <t>HIP_1475</t>
  </si>
  <si>
    <t>HIP_14879</t>
  </si>
  <si>
    <t>HIP_15330</t>
  </si>
  <si>
    <t>NEEDS:</t>
  </si>
  <si>
    <t>HIP_15371</t>
  </si>
  <si>
    <t>HIP_15457</t>
  </si>
  <si>
    <t>HIP_15510</t>
  </si>
  <si>
    <t>HIP_1599</t>
  </si>
  <si>
    <t>HIP_16537</t>
  </si>
  <si>
    <t>HIP_16852</t>
  </si>
  <si>
    <t>exoEarth</t>
  </si>
  <si>
    <t>HIP_17378</t>
  </si>
  <si>
    <t>HIP_17420</t>
  </si>
  <si>
    <t>HIP_17651</t>
  </si>
  <si>
    <t>HIP_18859</t>
  </si>
  <si>
    <t>HIP_19233</t>
  </si>
  <si>
    <t>Target Lists</t>
  </si>
  <si>
    <t>HIP_19335</t>
  </si>
  <si>
    <t>~Priority (5=highest,1=lowest)</t>
  </si>
  <si>
    <t>fiducial</t>
  </si>
  <si>
    <t>HIP_19849</t>
  </si>
  <si>
    <t>multiplicity WDS, known planets, photometric rotation (TESS &amp; others)</t>
  </si>
  <si>
    <t>Galland+2005/HARPS (adding instr noise in quadrature)</t>
  </si>
  <si>
    <t>HIP_2021</t>
  </si>
  <si>
    <t>HIP_21770</t>
  </si>
  <si>
    <t>HIP_22263</t>
  </si>
  <si>
    <t>HIP_22449</t>
  </si>
  <si>
    <t>HIP_23311</t>
  </si>
  <si>
    <t xml:space="preserve">Output from Plavchan team =&gt; </t>
  </si>
  <si>
    <t>HIP_23693</t>
  </si>
  <si>
    <t>HIP_23941</t>
  </si>
  <si>
    <t>NEID_WIYN</t>
  </si>
  <si>
    <t>HIP_24186</t>
  </si>
  <si>
    <t>HIP_25110</t>
  </si>
  <si>
    <t>SNEID_WIYN</t>
  </si>
  <si>
    <t>HIP_25278</t>
  </si>
  <si>
    <t>SNEID_LBT</t>
  </si>
  <si>
    <t>HIP_25486</t>
  </si>
  <si>
    <t>NEID_LBT</t>
  </si>
  <si>
    <t>EEID</t>
  </si>
  <si>
    <t>HIP_25878</t>
  </si>
  <si>
    <t>HIP_26394</t>
  </si>
  <si>
    <t>Astrometric Amplitude</t>
  </si>
  <si>
    <t>#Distpc</t>
  </si>
  <si>
    <t>HIP_27072</t>
  </si>
  <si>
    <t>HIP#</t>
  </si>
  <si>
    <t>HD#</t>
  </si>
  <si>
    <t>Vmag</t>
  </si>
  <si>
    <t>B-V</t>
  </si>
  <si>
    <t>HIP_27435</t>
  </si>
  <si>
    <t>eB-V</t>
  </si>
  <si>
    <t>plx</t>
  </si>
  <si>
    <t>eplx</t>
  </si>
  <si>
    <t>Ref_plx</t>
  </si>
  <si>
    <t>Mv</t>
  </si>
  <si>
    <t>HIP_28103</t>
  </si>
  <si>
    <t>category</t>
  </si>
  <si>
    <t>SpT</t>
  </si>
  <si>
    <t>Ref_SpT</t>
  </si>
  <si>
    <t>BCv</t>
  </si>
  <si>
    <t>Mbol</t>
  </si>
  <si>
    <t>logL</t>
  </si>
  <si>
    <t>target lists</t>
  </si>
  <si>
    <t>Habex#</t>
  </si>
  <si>
    <t>HIP_29271</t>
  </si>
  <si>
    <t>HIP_29525</t>
  </si>
  <si>
    <t>HIP_29568</t>
  </si>
  <si>
    <t>HIP_29650</t>
  </si>
  <si>
    <t>L-A</t>
  </si>
  <si>
    <t>HIP_29800</t>
  </si>
  <si>
    <t>L-B</t>
  </si>
  <si>
    <t>HIP_30314</t>
  </si>
  <si>
    <t>Hab</t>
  </si>
  <si>
    <t>SR1</t>
  </si>
  <si>
    <t>SR3</t>
  </si>
  <si>
    <t>#lists</t>
  </si>
  <si>
    <t>HIP_3093</t>
  </si>
  <si>
    <t>RefR'HK</t>
  </si>
  <si>
    <t>vsini</t>
  </si>
  <si>
    <t>HIP_32439</t>
  </si>
  <si>
    <t>HIP_32480</t>
  </si>
  <si>
    <t>RefVsini</t>
  </si>
  <si>
    <t>HIP_33277</t>
  </si>
  <si>
    <t>Msun</t>
  </si>
  <si>
    <t>HIP_33690</t>
  </si>
  <si>
    <t>HIP_33817</t>
  </si>
  <si>
    <t>HIP_34017</t>
  </si>
  <si>
    <t>HIP_34065</t>
  </si>
  <si>
    <t>Teff</t>
  </si>
  <si>
    <t>HIP_34069</t>
  </si>
  <si>
    <t>notes</t>
  </si>
  <si>
    <t>HIP_34834</t>
  </si>
  <si>
    <t>eTeff</t>
  </si>
  <si>
    <t>ref_Teff</t>
  </si>
  <si>
    <t>log(g)</t>
  </si>
  <si>
    <t>elog(g)</t>
  </si>
  <si>
    <t>ref_logg</t>
  </si>
  <si>
    <t>[Fe/H]</t>
  </si>
  <si>
    <t>HIP_3497</t>
  </si>
  <si>
    <t>e[Fe/H]</t>
  </si>
  <si>
    <t>ref_FeH</t>
  </si>
  <si>
    <t>Rsun</t>
  </si>
  <si>
    <t>Solar Twin?</t>
  </si>
  <si>
    <t>sigRV(AF,vsini)</t>
  </si>
  <si>
    <t>N(&lt;6500K)</t>
  </si>
  <si>
    <t>N(vsini)</t>
  </si>
  <si>
    <t>N(F7-K9)</t>
  </si>
  <si>
    <t>N(Teff,vsini)</t>
  </si>
  <si>
    <t>HIP_3505</t>
  </si>
  <si>
    <t>HIP_35136</t>
  </si>
  <si>
    <t>HIP_3583</t>
  </si>
  <si>
    <t>Sample</t>
  </si>
  <si>
    <t>HIP_36208</t>
  </si>
  <si>
    <t>NEID</t>
  </si>
  <si>
    <t>HIP_36366</t>
  </si>
  <si>
    <t>HIP_36515</t>
  </si>
  <si>
    <t>HIP_37279</t>
  </si>
  <si>
    <t>HIP_37349</t>
  </si>
  <si>
    <t>HIP_37606</t>
  </si>
  <si>
    <t>a(au)</t>
  </si>
  <si>
    <t>HIP_3765</t>
  </si>
  <si>
    <t>sep(mas)</t>
  </si>
  <si>
    <t>HIP_37826</t>
  </si>
  <si>
    <t>HIP_3810</t>
  </si>
  <si>
    <t>P(day)</t>
  </si>
  <si>
    <t>K(cm/s)</t>
  </si>
  <si>
    <t>microarcsec</t>
  </si>
  <si>
    <t>HIP_3821</t>
  </si>
  <si>
    <t>HIP_38423</t>
  </si>
  <si>
    <t>HIP_38784</t>
  </si>
  <si>
    <t>HIP_38908</t>
  </si>
  <si>
    <t>HIP_32349_</t>
  </si>
  <si>
    <t>HIP_3909</t>
  </si>
  <si>
    <t>HD_48915_</t>
  </si>
  <si>
    <t>HIP_39903</t>
  </si>
  <si>
    <t>HIP_40035</t>
  </si>
  <si>
    <t>HIP2</t>
  </si>
  <si>
    <t>HIP_40693</t>
  </si>
  <si>
    <t>HIP_40843</t>
  </si>
  <si>
    <t>HIP_41211</t>
  </si>
  <si>
    <t>hot</t>
  </si>
  <si>
    <t>HIP_41484</t>
  </si>
  <si>
    <t>HIP_4151</t>
  </si>
  <si>
    <t>A0mA1Va</t>
  </si>
  <si>
    <t>2003AJ....126.2048G</t>
  </si>
  <si>
    <t>HIP_41926</t>
  </si>
  <si>
    <t>HIP_42172</t>
  </si>
  <si>
    <t>HIP_42438</t>
  </si>
  <si>
    <t>HIP_42808</t>
  </si>
  <si>
    <t>HIP_43587</t>
  </si>
  <si>
    <t>_</t>
  </si>
  <si>
    <t>HIP_43726</t>
  </si>
  <si>
    <t>HIP_44143</t>
  </si>
  <si>
    <t>HIP_44897</t>
  </si>
  <si>
    <t>HIP_45038</t>
  </si>
  <si>
    <t>HIP_45333</t>
  </si>
  <si>
    <t>HIP_45343</t>
  </si>
  <si>
    <t>HIP_46509</t>
  </si>
  <si>
    <t>HIP_46580</t>
  </si>
  <si>
    <t>HIP_46853</t>
  </si>
  <si>
    <t>Glebocki05</t>
  </si>
  <si>
    <t>HIP_47080</t>
  </si>
  <si>
    <t>HIP_47592</t>
  </si>
  <si>
    <t>HIP_48113</t>
  </si>
  <si>
    <t>HIP_48331</t>
  </si>
  <si>
    <t>HIP_49081</t>
  </si>
  <si>
    <t>2001ApJ...548..953Q</t>
  </si>
  <si>
    <t>HIP_49699</t>
  </si>
  <si>
    <t>HIP_49908</t>
  </si>
  <si>
    <t>HIP_50075</t>
  </si>
  <si>
    <t>HIP_50384</t>
  </si>
  <si>
    <t>HIP_50505</t>
  </si>
  <si>
    <t>HIP_50954</t>
  </si>
  <si>
    <t>HIP_51248</t>
  </si>
  <si>
    <t>HIP_51317</t>
  </si>
  <si>
    <t>HIP_51459</t>
  </si>
  <si>
    <t>HIP_51502</t>
  </si>
  <si>
    <t>HIP_51814</t>
  </si>
  <si>
    <t>HIP_522</t>
  </si>
  <si>
    <t>HIP_53721</t>
  </si>
  <si>
    <t>HIP_53767</t>
  </si>
  <si>
    <t>HIP_54035</t>
  </si>
  <si>
    <t>HIP_54211</t>
  </si>
  <si>
    <t>NO</t>
  </si>
  <si>
    <t>HIP_544</t>
  </si>
  <si>
    <t>HIP_54745</t>
  </si>
  <si>
    <t>HIP_55691</t>
  </si>
  <si>
    <t>HIP_55779</t>
  </si>
  <si>
    <t>HIP_32349</t>
  </si>
  <si>
    <t>HIP_55846</t>
  </si>
  <si>
    <t>HIP_56280</t>
  </si>
  <si>
    <t>HIP_56452</t>
  </si>
  <si>
    <t>HIP_56997</t>
  </si>
  <si>
    <t>HIP_57443</t>
  </si>
  <si>
    <t>HIP_57507</t>
  </si>
  <si>
    <t>HIP_57548</t>
  </si>
  <si>
    <t>HIP_57757</t>
  </si>
  <si>
    <t>HIP_57939</t>
  </si>
  <si>
    <t>HIP_58576</t>
  </si>
  <si>
    <t>HIP_5862</t>
  </si>
  <si>
    <t>HIP_59199</t>
  </si>
  <si>
    <t>HIP_59750</t>
  </si>
  <si>
    <t>HIP_61174</t>
  </si>
  <si>
    <t>HIP_61317</t>
  </si>
  <si>
    <t>HIP_62207</t>
  </si>
  <si>
    <t>HIP_62523</t>
  </si>
  <si>
    <t>HIP_64394</t>
  </si>
  <si>
    <t>HIP_91262_</t>
  </si>
  <si>
    <t>HD_172167_</t>
  </si>
  <si>
    <t>HIP_64408</t>
  </si>
  <si>
    <t>A0Va</t>
  </si>
  <si>
    <t>1978rmsa.book.....M</t>
  </si>
  <si>
    <t>HIP_64583</t>
  </si>
  <si>
    <t>HIP_64792</t>
  </si>
  <si>
    <t>HIP_64797</t>
  </si>
  <si>
    <t>HIP_64924</t>
  </si>
  <si>
    <t>BoroSaikia18</t>
  </si>
  <si>
    <t>HIP_65530</t>
  </si>
  <si>
    <t>2014A&amp;A...562A..84R</t>
  </si>
  <si>
    <t>HIP_65721</t>
  </si>
  <si>
    <t>HIP_66765</t>
  </si>
  <si>
    <t>HIP_6706</t>
  </si>
  <si>
    <t>HIP_91262</t>
  </si>
  <si>
    <t>HIP_67153</t>
  </si>
  <si>
    <t>HIP_67155</t>
  </si>
  <si>
    <t>HIP_67927</t>
  </si>
  <si>
    <t>HIP_71683_</t>
  </si>
  <si>
    <t>HD_128620_</t>
  </si>
  <si>
    <t>Kervella16</t>
  </si>
  <si>
    <t>HIP_68184</t>
  </si>
  <si>
    <t>HIP_69671</t>
  </si>
  <si>
    <t>Sun-like</t>
  </si>
  <si>
    <t>HIP_69972</t>
  </si>
  <si>
    <t>G2V</t>
  </si>
  <si>
    <t>HIP_70319</t>
  </si>
  <si>
    <t>2006AJ....132..161G</t>
  </si>
  <si>
    <t>HIP_70890</t>
  </si>
  <si>
    <t>HIP_71181</t>
  </si>
  <si>
    <t>HIP_71284</t>
  </si>
  <si>
    <t>HIP_71683</t>
  </si>
  <si>
    <t>Henry96</t>
  </si>
  <si>
    <t>HIP_71908</t>
  </si>
  <si>
    <t>quiet</t>
  </si>
  <si>
    <t>HIP_72603</t>
  </si>
  <si>
    <t>HIP_72659</t>
  </si>
  <si>
    <t>2014A&amp;A...564A.133J</t>
  </si>
  <si>
    <t>HIP_72848</t>
  </si>
  <si>
    <t>HIP_73184</t>
  </si>
  <si>
    <t>WANT</t>
  </si>
  <si>
    <t>HIP_7339</t>
  </si>
  <si>
    <t>HIP_73996</t>
  </si>
  <si>
    <t>HIP_74500</t>
  </si>
  <si>
    <t>HIP_74605</t>
  </si>
  <si>
    <t>HIP_7513</t>
  </si>
  <si>
    <t>HIP_75181</t>
  </si>
  <si>
    <t>HIP_75809</t>
  </si>
  <si>
    <t>HIP_76074</t>
  </si>
  <si>
    <t>HIP_37279_</t>
  </si>
  <si>
    <t>HD_61421_</t>
  </si>
  <si>
    <t>HIP1</t>
  </si>
  <si>
    <t>HIP_76829</t>
  </si>
  <si>
    <t>F5IV-V</t>
  </si>
  <si>
    <t>HIP_77257</t>
  </si>
  <si>
    <t>HIP_77358</t>
  </si>
  <si>
    <t>HIP_7751</t>
  </si>
  <si>
    <t>Hab,SR1</t>
  </si>
  <si>
    <t>HIP_77760</t>
  </si>
  <si>
    <t>HIP_78072</t>
  </si>
  <si>
    <t>HIP_78527</t>
  </si>
  <si>
    <t>HIP_78775</t>
  </si>
  <si>
    <t>HIP_79248</t>
  </si>
  <si>
    <t>Baliunas96</t>
  </si>
  <si>
    <t>HIP_79492</t>
  </si>
  <si>
    <t>HIP_79537</t>
  </si>
  <si>
    <t>HIP_79607</t>
  </si>
  <si>
    <t>HIP_79672</t>
  </si>
  <si>
    <t>HIP_7978</t>
  </si>
  <si>
    <t>HIP_7981</t>
  </si>
  <si>
    <t>HIP_80337</t>
  </si>
  <si>
    <t>HIP_80459</t>
  </si>
  <si>
    <t>HIP_80686</t>
  </si>
  <si>
    <t>HIP_80824</t>
  </si>
  <si>
    <t>HIP_8102</t>
  </si>
  <si>
    <t>HIP_97649_</t>
  </si>
  <si>
    <t>HD_187642_</t>
  </si>
  <si>
    <t>HIP_81300</t>
  </si>
  <si>
    <t>A7Vn</t>
  </si>
  <si>
    <t>HIP_82588</t>
  </si>
  <si>
    <t>HIP_82860</t>
  </si>
  <si>
    <t>HIP_83389</t>
  </si>
  <si>
    <t>2012A&amp;A...537A.120Z</t>
  </si>
  <si>
    <t>2004A&amp;A...420..183A</t>
  </si>
  <si>
    <t>NA</t>
  </si>
  <si>
    <t>HIP_8362</t>
  </si>
  <si>
    <t>2003A&amp;A...398.1121E</t>
  </si>
  <si>
    <t>HIP_84478</t>
  </si>
  <si>
    <t>HIP_84720</t>
  </si>
  <si>
    <t>HIP_97649</t>
  </si>
  <si>
    <t>HIP_84893</t>
  </si>
  <si>
    <t>HIP_8514</t>
  </si>
  <si>
    <t>HIP_85235</t>
  </si>
  <si>
    <t>HIP_37826_</t>
  </si>
  <si>
    <t>HD_62509_</t>
  </si>
  <si>
    <t>HIP_85295</t>
  </si>
  <si>
    <t>K0IIIb</t>
  </si>
  <si>
    <t>HIP_85523</t>
  </si>
  <si>
    <t>HIP_86162</t>
  </si>
  <si>
    <t>1989ApJS...71..245K</t>
  </si>
  <si>
    <t>HIP_86201</t>
  </si>
  <si>
    <t>HIP_86400</t>
  </si>
  <si>
    <t>HIP_86486</t>
  </si>
  <si>
    <t>HIP_86614</t>
  </si>
  <si>
    <t>Duncan91</t>
  </si>
  <si>
    <t>HIP_86620</t>
  </si>
  <si>
    <t>HIP_86736</t>
  </si>
  <si>
    <t>HIP_86796</t>
  </si>
  <si>
    <t>HIP_86974</t>
  </si>
  <si>
    <t>HIP_88574</t>
  </si>
  <si>
    <t>HIP_88601</t>
  </si>
  <si>
    <t>HIP_88694</t>
  </si>
  <si>
    <t>HIP_88745</t>
  </si>
  <si>
    <t>HIP_88972</t>
  </si>
  <si>
    <t>HIP_89042</t>
  </si>
  <si>
    <t>HIP_113368_</t>
  </si>
  <si>
    <t>HD_216956_</t>
  </si>
  <si>
    <t>HIP_89348</t>
  </si>
  <si>
    <t>A3V</t>
  </si>
  <si>
    <t>1973ARA&amp;A..11...29M</t>
  </si>
  <si>
    <t>HIP_910</t>
  </si>
  <si>
    <t>HIP_91768</t>
  </si>
  <si>
    <t>HIP_91772</t>
  </si>
  <si>
    <t>HIP_92403</t>
  </si>
  <si>
    <t>HIP_93966</t>
  </si>
  <si>
    <t>HIP_94761</t>
  </si>
  <si>
    <t>HIP_950</t>
  </si>
  <si>
    <t>HIP_95149</t>
  </si>
  <si>
    <t>HIP_95319</t>
  </si>
  <si>
    <t>HIP_95447</t>
  </si>
  <si>
    <t>HIP_95501</t>
  </si>
  <si>
    <t>HIP_96100</t>
  </si>
  <si>
    <t>HIP_96258</t>
  </si>
  <si>
    <t>HIP_113368</t>
  </si>
  <si>
    <t>HIP_96441</t>
  </si>
  <si>
    <t>HIP_96895</t>
  </si>
  <si>
    <t>HIP_57632_</t>
  </si>
  <si>
    <t>HIP_96901</t>
  </si>
  <si>
    <t>HIP_97295</t>
  </si>
  <si>
    <t>HD_102647_</t>
  </si>
  <si>
    <t>HIP_97650</t>
  </si>
  <si>
    <t>HIP_97944</t>
  </si>
  <si>
    <t>HIP_98036</t>
  </si>
  <si>
    <t>HIP_98767</t>
  </si>
  <si>
    <t>A3Va</t>
  </si>
  <si>
    <t>1989ApJS...70..623G</t>
  </si>
  <si>
    <t>HIP_98921</t>
  </si>
  <si>
    <t>HIP_98959</t>
  </si>
  <si>
    <t>HIP_99031</t>
  </si>
  <si>
    <t>HIP_99240</t>
  </si>
  <si>
    <t>HIP_99461</t>
  </si>
  <si>
    <t>HIP_99701</t>
  </si>
  <si>
    <t>HIP_99825</t>
  </si>
  <si>
    <t>HIP_57632</t>
  </si>
  <si>
    <t>HIP_67927_</t>
  </si>
  <si>
    <t>HD_121370_</t>
  </si>
  <si>
    <t>G0IV</t>
  </si>
  <si>
    <t>L-A,L-B,Hab</t>
  </si>
  <si>
    <t>Hall07</t>
  </si>
  <si>
    <t>high vsini</t>
  </si>
  <si>
    <t>HIP_2021_</t>
  </si>
  <si>
    <t>HD_2151_</t>
  </si>
  <si>
    <t>G0V</t>
  </si>
  <si>
    <t>L-A,L-B,Hab,SR1</t>
  </si>
  <si>
    <t>MUST</t>
  </si>
  <si>
    <t>HIP_107556_</t>
  </si>
  <si>
    <t>HD_207098_</t>
  </si>
  <si>
    <t>kA5hF0mF2III</t>
  </si>
  <si>
    <t>HIP_107556</t>
  </si>
  <si>
    <t>HIP_46853_</t>
  </si>
  <si>
    <t>HD_82328_</t>
  </si>
  <si>
    <t>F5.5IV-V</t>
  </si>
  <si>
    <t>L-A,L-B</t>
  </si>
  <si>
    <t>2013ApJ...764...78R</t>
  </si>
  <si>
    <t>HIP_22449_</t>
  </si>
  <si>
    <t>HD_30652_</t>
  </si>
  <si>
    <t>F6V</t>
  </si>
  <si>
    <t>Wright04</t>
  </si>
  <si>
    <t>HIP_71908_</t>
  </si>
  <si>
    <t>HD_128898_</t>
  </si>
  <si>
    <t>A7VpSrCrEu</t>
  </si>
  <si>
    <t>2012A&amp;A...542A.116A</t>
  </si>
  <si>
    <t>HIP_102422_</t>
  </si>
  <si>
    <t>HD_198149_</t>
  </si>
  <si>
    <t>K0IV</t>
  </si>
  <si>
    <t>L-A,Hab</t>
  </si>
  <si>
    <t>OK?</t>
  </si>
  <si>
    <t>subgiant</t>
  </si>
  <si>
    <t>2015A&amp;A...580A..24D</t>
  </si>
  <si>
    <t>HIP_86974_</t>
  </si>
  <si>
    <t>HD_161797_</t>
  </si>
  <si>
    <t>G5IV</t>
  </si>
  <si>
    <t>Isaacson10</t>
  </si>
  <si>
    <t>2015A&amp;A...574A..50J</t>
  </si>
  <si>
    <t>GTO</t>
  </si>
  <si>
    <t>HIP_17378_</t>
  </si>
  <si>
    <t>HD_23249_</t>
  </si>
  <si>
    <t>K0+IV</t>
  </si>
  <si>
    <t>HIP_8102_</t>
  </si>
  <si>
    <t>HD_10700_</t>
  </si>
  <si>
    <t>G8V</t>
  </si>
  <si>
    <t>stan/GTO</t>
  </si>
  <si>
    <t>HIP_95501_</t>
  </si>
  <si>
    <t>HD_182640_</t>
  </si>
  <si>
    <t>F1IV-V(n)</t>
  </si>
  <si>
    <t>2001AJ....121.2148G</t>
  </si>
  <si>
    <t>HIP_99240_</t>
  </si>
  <si>
    <t>HD_190248_</t>
  </si>
  <si>
    <t>G8IV</t>
  </si>
  <si>
    <t>2013A&amp;A...555A.150T</t>
  </si>
  <si>
    <t>HIP_3821_</t>
  </si>
  <si>
    <t>HD_4614_</t>
  </si>
  <si>
    <t>F9V</t>
  </si>
  <si>
    <t>2010MNRAS.403.1368G</t>
  </si>
  <si>
    <t>HIP_16537_</t>
  </si>
  <si>
    <t>HD_22049_</t>
  </si>
  <si>
    <t>K2V</t>
  </si>
  <si>
    <t>L-A,L-B,Hab,SR1,SR3</t>
  </si>
  <si>
    <t>active</t>
  </si>
  <si>
    <t>HIP_57757_</t>
  </si>
  <si>
    <t>HD_102870_</t>
  </si>
  <si>
    <t>HIP_27072_</t>
  </si>
  <si>
    <t>HD_38393_</t>
  </si>
  <si>
    <t>F6.5V</t>
  </si>
  <si>
    <t>HIP_98036_</t>
  </si>
  <si>
    <t>HD_188512_</t>
  </si>
  <si>
    <t>HIP_28103_</t>
  </si>
  <si>
    <t>HD_40136_</t>
  </si>
  <si>
    <t>F2V</t>
  </si>
  <si>
    <t>Silverstone00</t>
  </si>
  <si>
    <t>HIP_109176_</t>
  </si>
  <si>
    <t>HD_210027_</t>
  </si>
  <si>
    <t>GaiaDR2</t>
  </si>
  <si>
    <t>F5V</t>
  </si>
  <si>
    <t>HIP_14879_</t>
  </si>
  <si>
    <t>HD_20010_</t>
  </si>
  <si>
    <t>HIP_78072_</t>
  </si>
  <si>
    <t>HD_142860_</t>
  </si>
  <si>
    <t>HIP_88601_</t>
  </si>
  <si>
    <t>HD_165341_</t>
  </si>
  <si>
    <t>K0-V</t>
  </si>
  <si>
    <t>HIP_27321_</t>
  </si>
  <si>
    <t>HD_39060_</t>
  </si>
  <si>
    <t>A6V</t>
  </si>
  <si>
    <t>2009A&amp;A...493.1099S</t>
  </si>
  <si>
    <t>2016ApJ...826..171G</t>
  </si>
  <si>
    <t>HIP_27321</t>
  </si>
  <si>
    <t>HIP_78527_</t>
  </si>
  <si>
    <t>HD_144284_</t>
  </si>
  <si>
    <t>2009ApJS..180..117A</t>
  </si>
  <si>
    <t>2011A&amp;A...530A.138C</t>
  </si>
  <si>
    <t>1990ApJ...354..310B</t>
  </si>
  <si>
    <t>HIP_50954_</t>
  </si>
  <si>
    <t>HD_90589_</t>
  </si>
  <si>
    <t>F3V</t>
  </si>
  <si>
    <t>Schroder09</t>
  </si>
  <si>
    <t>HIP_14632_</t>
  </si>
  <si>
    <t>HD_19373_</t>
  </si>
  <si>
    <t>HIP_70497_</t>
  </si>
  <si>
    <t>HD_126660_</t>
  </si>
  <si>
    <t>F7V</t>
  </si>
  <si>
    <t>Murgas13</t>
  </si>
  <si>
    <t>2006AJ....131.3069L</t>
  </si>
  <si>
    <t>2017ApJ...836...77Y</t>
  </si>
  <si>
    <t>HIP_70497</t>
  </si>
  <si>
    <t>HIP_59199_</t>
  </si>
  <si>
    <t>HD_105452_</t>
  </si>
  <si>
    <t>F1V</t>
  </si>
  <si>
    <t>2005AJ....129.1063L</t>
  </si>
  <si>
    <t>HIP_7513_</t>
  </si>
  <si>
    <t>HD_9826_</t>
  </si>
  <si>
    <t>F8V</t>
  </si>
  <si>
    <t>L-A,L-B,Hab,SR3</t>
  </si>
  <si>
    <t>HIP_12777_</t>
  </si>
  <si>
    <t>HD_16895_</t>
  </si>
  <si>
    <t>HIP_116771_</t>
  </si>
  <si>
    <t>HD_222368_</t>
  </si>
  <si>
    <t>HIP_102485_</t>
  </si>
  <si>
    <t>HD_197692_</t>
  </si>
  <si>
    <t>Gray06</t>
  </si>
  <si>
    <t>HIP_15510_</t>
  </si>
  <si>
    <t>HD_20794_</t>
  </si>
  <si>
    <t>G6V</t>
  </si>
  <si>
    <t>HIP_105858_</t>
  </si>
  <si>
    <t>HD_203608_</t>
  </si>
  <si>
    <t>F9V_Fe-1.4_CH-0.7</t>
  </si>
  <si>
    <t>HIP_36366_</t>
  </si>
  <si>
    <t>HD_58946_</t>
  </si>
  <si>
    <t>2013ApJ...771...40B</t>
  </si>
  <si>
    <t>HIP_112447_</t>
  </si>
  <si>
    <t>HD_215648_</t>
  </si>
  <si>
    <t>2005PASJ...57...27T</t>
  </si>
  <si>
    <t>HIP_64394_</t>
  </si>
  <si>
    <t>HD_114710_</t>
  </si>
  <si>
    <t>F9.5V</t>
  </si>
  <si>
    <t>HIP_1599_</t>
  </si>
  <si>
    <t>HD_1581_</t>
  </si>
  <si>
    <t>2008A&amp;A...487..373S</t>
  </si>
  <si>
    <t>HIP_61317_</t>
  </si>
  <si>
    <t>HD_109358_</t>
  </si>
  <si>
    <t>Radick18</t>
  </si>
  <si>
    <t>HIP_108870_</t>
  </si>
  <si>
    <t>HD_209100_</t>
  </si>
  <si>
    <t>K4V(k)</t>
  </si>
  <si>
    <t>HIP_17651_</t>
  </si>
  <si>
    <t>HD_23754_</t>
  </si>
  <si>
    <t>1996A&amp;A...314..191G</t>
  </si>
  <si>
    <t>HIP_19849_</t>
  </si>
  <si>
    <t>HD_26965_</t>
  </si>
  <si>
    <t>K0.5V</t>
  </si>
  <si>
    <t>slightly active</t>
  </si>
  <si>
    <t>HIP_67153_</t>
  </si>
  <si>
    <t>HD_119756_</t>
  </si>
  <si>
    <t>HIP_16852_</t>
  </si>
  <si>
    <t>HD_22484_</t>
  </si>
  <si>
    <t>F9IV-V</t>
  </si>
  <si>
    <t>HIP_61174_</t>
  </si>
  <si>
    <t>HD_109085_</t>
  </si>
  <si>
    <t>HIP_77257_</t>
  </si>
  <si>
    <t>HD_141004_</t>
  </si>
  <si>
    <t>G0-V</t>
  </si>
  <si>
    <t>HIP_84893_</t>
  </si>
  <si>
    <t>HD_156897_</t>
  </si>
  <si>
    <t>HIP_72659_</t>
  </si>
  <si>
    <t>HD_131156_</t>
  </si>
  <si>
    <t>G7V</t>
  </si>
  <si>
    <t>HIP_12843_</t>
  </si>
  <si>
    <t>HD_17206_</t>
  </si>
  <si>
    <t>HIP_21770_</t>
  </si>
  <si>
    <t>HD_29875_</t>
  </si>
  <si>
    <t>HIP_71284_</t>
  </si>
  <si>
    <t>HD_128167_</t>
  </si>
  <si>
    <t>F4VkF2mF1</t>
  </si>
  <si>
    <t>HIP_34834_</t>
  </si>
  <si>
    <t>HD_55892_</t>
  </si>
  <si>
    <t>F3V_Fe-1.0</t>
  </si>
  <si>
    <t>HIP_96100_</t>
  </si>
  <si>
    <t>HD_185144_</t>
  </si>
  <si>
    <t>K0V</t>
  </si>
  <si>
    <t>HIP_96441_</t>
  </si>
  <si>
    <t>HD_185395_</t>
  </si>
  <si>
    <t>F3+V</t>
  </si>
  <si>
    <t>2005ApJS..159..141V</t>
  </si>
  <si>
    <t>HIP_102333_</t>
  </si>
  <si>
    <t>HD_197157_</t>
  </si>
  <si>
    <t>A9IV</t>
  </si>
  <si>
    <t>1989ApJS...69..301G</t>
  </si>
  <si>
    <t>HIP_77760_</t>
  </si>
  <si>
    <t>HD_142373_</t>
  </si>
  <si>
    <t>G0V_Fe-0.8_CH-0.5</t>
  </si>
  <si>
    <t>HIP_86614_</t>
  </si>
  <si>
    <t>HD_162003_</t>
  </si>
  <si>
    <t>2000Priv.C........F</t>
  </si>
  <si>
    <t>HIP_46509_</t>
  </si>
  <si>
    <t>HD_81997_</t>
  </si>
  <si>
    <t>HIP_104214_</t>
  </si>
  <si>
    <t>HD_201091_</t>
  </si>
  <si>
    <t>K5V</t>
  </si>
  <si>
    <t>HIP_64924_</t>
  </si>
  <si>
    <t>HD_115617_</t>
  </si>
  <si>
    <t>G6.5V</t>
  </si>
  <si>
    <t>HIP_76829_</t>
  </si>
  <si>
    <t>HD_139664_</t>
  </si>
  <si>
    <t>F4V</t>
  </si>
  <si>
    <t>HIP_24813_</t>
  </si>
  <si>
    <t>HD_34411_</t>
  </si>
  <si>
    <t>G1.5IV-V_Fe-1</t>
  </si>
  <si>
    <t>HIP_24813</t>
  </si>
  <si>
    <t>HIP_23693_</t>
  </si>
  <si>
    <t>HD_33262_</t>
  </si>
  <si>
    <t>F9V_Fe-0.5</t>
  </si>
  <si>
    <t>HIP_16245_</t>
  </si>
  <si>
    <t>HD_22001_</t>
  </si>
  <si>
    <t>Pace13</t>
  </si>
  <si>
    <t>2015ApJ...804..146D</t>
  </si>
  <si>
    <t>HIP_39903_</t>
  </si>
  <si>
    <t>HD_68456_</t>
  </si>
  <si>
    <t>F6V_Fe-0.8_CH-0.4</t>
  </si>
  <si>
    <t>HIP_15457_</t>
  </si>
  <si>
    <t>HD_20630_</t>
  </si>
  <si>
    <t>G5V</t>
  </si>
  <si>
    <t>HIP_86486_</t>
  </si>
  <si>
    <t>HD_160032_</t>
  </si>
  <si>
    <t>1989AJ.....98.1049G</t>
  </si>
  <si>
    <t>HIP_64408_</t>
  </si>
  <si>
    <t>HD_114613_</t>
  </si>
  <si>
    <t>G4IV</t>
  </si>
  <si>
    <t>L-A,Hab,SR3</t>
  </si>
  <si>
    <t>HIP_86201_</t>
  </si>
  <si>
    <t>HD_160922_</t>
  </si>
  <si>
    <t>1986ApJ...303..724B</t>
  </si>
  <si>
    <t>HIP_4151_</t>
  </si>
  <si>
    <t>HD_5015_</t>
  </si>
  <si>
    <t>HIP_45038_</t>
  </si>
  <si>
    <t>HD_78154_</t>
  </si>
  <si>
    <t>1981ApJS...45..437A</t>
  </si>
  <si>
    <t>2008MNRAS.384..173F</t>
  </si>
  <si>
    <t>HIP_10644_</t>
  </si>
  <si>
    <t>HD_13974_</t>
  </si>
  <si>
    <t>G0.5V_Fe-0.5</t>
  </si>
  <si>
    <t>HIP_51459_</t>
  </si>
  <si>
    <t>HD_90839_</t>
  </si>
  <si>
    <t>HIP_57443_</t>
  </si>
  <si>
    <t>HD_102365_</t>
  </si>
  <si>
    <t>HIP_82860_</t>
  </si>
  <si>
    <t>HD_153597_</t>
  </si>
  <si>
    <t>HIP_86736_</t>
  </si>
  <si>
    <t>HD_160915_</t>
  </si>
  <si>
    <t>HIP_910_</t>
  </si>
  <si>
    <t>HD_693_</t>
  </si>
  <si>
    <t>F8V_Fe-0.8_CH-0.5</t>
  </si>
  <si>
    <t>HIP_80686_</t>
  </si>
  <si>
    <t>HD_147584_</t>
  </si>
  <si>
    <t>HIP_65721_</t>
  </si>
  <si>
    <t>HD_117176_</t>
  </si>
  <si>
    <t>G4V-IV</t>
  </si>
  <si>
    <t>2002AJ....124.1670M</t>
  </si>
  <si>
    <t>HIP_64583_</t>
  </si>
  <si>
    <t>HD_114837_</t>
  </si>
  <si>
    <t>F6V_Fe-0.4</t>
  </si>
  <si>
    <t>HIP_47592_</t>
  </si>
  <si>
    <t>HD_84117_</t>
  </si>
  <si>
    <t>HIP_56280_</t>
  </si>
  <si>
    <t>HD_100286_</t>
  </si>
  <si>
    <t>F8IV-V</t>
  </si>
  <si>
    <t>2017AJ....153...21L</t>
  </si>
  <si>
    <t>HIP_37606_</t>
  </si>
  <si>
    <t>HD_62644_</t>
  </si>
  <si>
    <t>G8IV-V</t>
  </si>
  <si>
    <t>Ammler-vonEiff12</t>
  </si>
  <si>
    <t>2006A&amp;A...458..609D</t>
  </si>
  <si>
    <t>HIP_109422_</t>
  </si>
  <si>
    <t>HD_210302_</t>
  </si>
  <si>
    <t>2014A&amp;A...570A..80T</t>
  </si>
  <si>
    <t>HIP_73996_</t>
  </si>
  <si>
    <t>HD_134083_</t>
  </si>
  <si>
    <t>HIP_5862_</t>
  </si>
  <si>
    <t>HD_7570_</t>
  </si>
  <si>
    <t>F9V_Fe+0.4</t>
  </si>
  <si>
    <t>2014A&amp;A...561A...7R</t>
  </si>
  <si>
    <t>HIP_53721_</t>
  </si>
  <si>
    <t>HD_95128_</t>
  </si>
  <si>
    <t>G1-V_Fe-0.5</t>
  </si>
  <si>
    <t>HIP_29271_</t>
  </si>
  <si>
    <t>HD_43834_</t>
  </si>
  <si>
    <t>HIP_25278_</t>
  </si>
  <si>
    <t>HD_35296_</t>
  </si>
  <si>
    <t>HIP_89348_</t>
  </si>
  <si>
    <t>HD_168151_</t>
  </si>
  <si>
    <t>1976PASP...88...95C</t>
  </si>
  <si>
    <t>1998A&amp;A...338..161F</t>
  </si>
  <si>
    <t>HIP_97295_</t>
  </si>
  <si>
    <t>HD_187013_</t>
  </si>
  <si>
    <t>HIP_38423_</t>
  </si>
  <si>
    <t>HD_64379_</t>
  </si>
  <si>
    <t>F5V_Fe-0.5</t>
  </si>
  <si>
    <t>HIP_88745_</t>
  </si>
  <si>
    <t>HD_165908_</t>
  </si>
  <si>
    <t>F9V_mw</t>
  </si>
  <si>
    <t>HIP_99461_</t>
  </si>
  <si>
    <t>HD_191408_</t>
  </si>
  <si>
    <t>K2.5V</t>
  </si>
  <si>
    <t>HIP_48113_</t>
  </si>
  <si>
    <t>HD_84737_</t>
  </si>
  <si>
    <t>G0.5Va</t>
  </si>
  <si>
    <t>HIP_7981_</t>
  </si>
  <si>
    <t>HD_10476_</t>
  </si>
  <si>
    <t>K1V</t>
  </si>
  <si>
    <t>HIP_29800_</t>
  </si>
  <si>
    <t>HD_43386_</t>
  </si>
  <si>
    <t>HIP_86796_</t>
  </si>
  <si>
    <t>HD_160691_</t>
  </si>
  <si>
    <t>G3IV-V</t>
  </si>
  <si>
    <t>Saffe05</t>
  </si>
  <si>
    <t>HIP_3810_</t>
  </si>
  <si>
    <t>HD_4676_</t>
  </si>
  <si>
    <t>Gray03</t>
  </si>
  <si>
    <t>2017MNRAS.469.3042N</t>
  </si>
  <si>
    <t>HIP_25110_</t>
  </si>
  <si>
    <t>HD_33564_</t>
  </si>
  <si>
    <t>HIP_95447_</t>
  </si>
  <si>
    <t>HD_182572_</t>
  </si>
  <si>
    <t>G7IV_Hdel1</t>
  </si>
  <si>
    <t>HIP_108036_</t>
  </si>
  <si>
    <t>HD_207958_</t>
  </si>
  <si>
    <t>HIP_97675_</t>
  </si>
  <si>
    <t>HD_187691_</t>
  </si>
  <si>
    <t>HIP_97675</t>
  </si>
  <si>
    <t>HIP_23941_</t>
  </si>
  <si>
    <t>HD_33256_</t>
  </si>
  <si>
    <t>F5.5VkF4mF2</t>
  </si>
  <si>
    <t>HIP_104217_</t>
  </si>
  <si>
    <t>HD_201092_</t>
  </si>
  <si>
    <t>K7V</t>
  </si>
  <si>
    <t>HIP_40843_</t>
  </si>
  <si>
    <t>HD_69897_</t>
  </si>
  <si>
    <t>HIP_74605_</t>
  </si>
  <si>
    <t>HD_136064_</t>
  </si>
  <si>
    <t>HIP_45333_</t>
  </si>
  <si>
    <t>HD_79028_</t>
  </si>
  <si>
    <t>G0IV-V</t>
  </si>
  <si>
    <t>HIP_64792_</t>
  </si>
  <si>
    <t>HD_115383_</t>
  </si>
  <si>
    <t>HIP_72603_</t>
  </si>
  <si>
    <t>HD_130819_</t>
  </si>
  <si>
    <t>HIP_3909_</t>
  </si>
  <si>
    <t>HD_4813_</t>
  </si>
  <si>
    <t>HIP_55779_</t>
  </si>
  <si>
    <t>HD_99453_</t>
  </si>
  <si>
    <t>HIP_44143_</t>
  </si>
  <si>
    <t>HD_77370_</t>
  </si>
  <si>
    <t>HIP_51814_</t>
  </si>
  <si>
    <t>HD_91480_</t>
  </si>
  <si>
    <t>HIP_79607_</t>
  </si>
  <si>
    <t>HD_146361_</t>
  </si>
  <si>
    <t>G1IV-V(k)</t>
  </si>
  <si>
    <t>HIP_15371_</t>
  </si>
  <si>
    <t>HD_20807_</t>
  </si>
  <si>
    <t>G1V</t>
  </si>
  <si>
    <t>HIP_56997_</t>
  </si>
  <si>
    <t>HD_101501_</t>
  </si>
  <si>
    <t>HIP_29650_</t>
  </si>
  <si>
    <t>HD_43042_</t>
  </si>
  <si>
    <t>HIP_99031_</t>
  </si>
  <si>
    <t>HD_191026_</t>
  </si>
  <si>
    <t>HIP_111449_</t>
  </si>
  <si>
    <t>HD_213845_</t>
  </si>
  <si>
    <t>1999A&amp;A...352..555A</t>
  </si>
  <si>
    <t>HIP_32480_</t>
  </si>
  <si>
    <t>HD_48682_</t>
  </si>
  <si>
    <t>HIP_114622_</t>
  </si>
  <si>
    <t>HD_219134_</t>
  </si>
  <si>
    <t>K3V</t>
  </si>
  <si>
    <t>HIP_3505_</t>
  </si>
  <si>
    <t>HD_4247_</t>
  </si>
  <si>
    <t>F3V_Fe-1</t>
  </si>
  <si>
    <t>2006A&amp;A...458..293P</t>
  </si>
  <si>
    <t>HIP_73184_</t>
  </si>
  <si>
    <t>HD_131977_</t>
  </si>
  <si>
    <t>K4V</t>
  </si>
  <si>
    <t>HIP_950_</t>
  </si>
  <si>
    <t>HD_739_</t>
  </si>
  <si>
    <t>HIP_110649_</t>
  </si>
  <si>
    <t>HD_212330_</t>
  </si>
  <si>
    <t>G2IV-V</t>
  </si>
  <si>
    <t>HIP_51502_</t>
  </si>
  <si>
    <t>HD_90089_</t>
  </si>
  <si>
    <t>F4VkF2mF2</t>
  </si>
  <si>
    <t>S=0.1207</t>
  </si>
  <si>
    <t>HIP_105090_</t>
  </si>
  <si>
    <t>HD_202560_</t>
  </si>
  <si>
    <t>M dwarf</t>
  </si>
  <si>
    <t>M1V</t>
  </si>
  <si>
    <t>Mdwarf</t>
  </si>
  <si>
    <t>2005ApJ...626..446R</t>
  </si>
  <si>
    <t>2007ApJS..168..297T</t>
  </si>
  <si>
    <t>WANT(M)</t>
  </si>
  <si>
    <t>HIP_47080_</t>
  </si>
  <si>
    <t>HD_82885_</t>
  </si>
  <si>
    <t>G8Va</t>
  </si>
  <si>
    <t>HIP_49081_</t>
  </si>
  <si>
    <t>HD_86728_</t>
  </si>
  <si>
    <t>G3Va_Hdel1</t>
  </si>
  <si>
    <t>HIP_80337_</t>
  </si>
  <si>
    <t>HD_147513_</t>
  </si>
  <si>
    <t>G1V_CH-0.4</t>
  </si>
  <si>
    <t>HIP_84720_</t>
  </si>
  <si>
    <t>HD_156274_</t>
  </si>
  <si>
    <t>G9V</t>
  </si>
  <si>
    <t>1984ApJS...55..657C</t>
  </si>
  <si>
    <t>HIP_84862_</t>
  </si>
  <si>
    <t>HD_157214_</t>
  </si>
  <si>
    <t>HIP_84862</t>
  </si>
  <si>
    <t>HIP_6706_</t>
  </si>
  <si>
    <t>HD_8723_</t>
  </si>
  <si>
    <t>HIP_18859_</t>
  </si>
  <si>
    <t>HD_25457_</t>
  </si>
  <si>
    <t>2000A&amp;AS..141..491C</t>
  </si>
  <si>
    <t>HIP_12653_</t>
  </si>
  <si>
    <t>HD_17051_</t>
  </si>
  <si>
    <t>F9V_Fe+0.3</t>
  </si>
  <si>
    <t>HIP_78459_</t>
  </si>
  <si>
    <t>HD_143761_</t>
  </si>
  <si>
    <t>G0+Va_Fe-1</t>
  </si>
  <si>
    <t>HIP_78459</t>
  </si>
  <si>
    <t>HIP_97650_</t>
  </si>
  <si>
    <t>HD_187532_</t>
  </si>
  <si>
    <t>F5V_Fe-1_CH-0.7</t>
  </si>
  <si>
    <t>HIP_113357_</t>
  </si>
  <si>
    <t>HD_217014_</t>
  </si>
  <si>
    <t>G2V+</t>
  </si>
  <si>
    <t>2013A&amp;A...554A..84M</t>
  </si>
  <si>
    <t>HIP_58576_</t>
  </si>
  <si>
    <t>HD_104304_</t>
  </si>
  <si>
    <t>HIP_32439_</t>
  </si>
  <si>
    <t>HD_46588_</t>
  </si>
  <si>
    <t>2003AJ....126.2015H</t>
  </si>
  <si>
    <t>HIP_89042_</t>
  </si>
  <si>
    <t>HD_165499_</t>
  </si>
  <si>
    <t>2005A&amp;A...437.1127S</t>
  </si>
  <si>
    <t>HIP_79672_</t>
  </si>
  <si>
    <t>HD_146233_</t>
  </si>
  <si>
    <t>G2Va</t>
  </si>
  <si>
    <t>2014A&amp;A...572A..48R</t>
  </si>
  <si>
    <t>HIP_22263_</t>
  </si>
  <si>
    <t>HD_30495_</t>
  </si>
  <si>
    <t>G1.5V_CH-0.5</t>
  </si>
  <si>
    <t>HIP_12114_</t>
  </si>
  <si>
    <t>HD_16160_</t>
  </si>
  <si>
    <t>2012A&amp;A...547A.106M</t>
  </si>
  <si>
    <t>HIP_15330_</t>
  </si>
  <si>
    <t>HD_20766_</t>
  </si>
  <si>
    <t>G2.5V_Hdel1</t>
  </si>
  <si>
    <t>HIP_99825_</t>
  </si>
  <si>
    <t>HD_192310_</t>
  </si>
  <si>
    <t>K2+V</t>
  </si>
  <si>
    <t>HIP_7978_</t>
  </si>
  <si>
    <t>HD_10647_</t>
  </si>
  <si>
    <t>HIP_8362_</t>
  </si>
  <si>
    <t>HD_10780_</t>
  </si>
  <si>
    <t>HIP_19335_</t>
  </si>
  <si>
    <t>HD_25998_</t>
  </si>
  <si>
    <t>HIP_34065_</t>
  </si>
  <si>
    <t>HD_53705_</t>
  </si>
  <si>
    <t>G1.5V</t>
  </si>
  <si>
    <t>2012A&amp;A...542A..84D</t>
  </si>
  <si>
    <t>HIP_3765_</t>
  </si>
  <si>
    <t>HD_4628_</t>
  </si>
  <si>
    <t>HIP_35136_</t>
  </si>
  <si>
    <t>HD_55575_</t>
  </si>
  <si>
    <t>HIP_40035_</t>
  </si>
  <si>
    <t>HD_68146_</t>
  </si>
  <si>
    <t>HIP_7751_</t>
  </si>
  <si>
    <t>HD_10360_</t>
  </si>
  <si>
    <t>HIP_107649_</t>
  </si>
  <si>
    <t>HD_207129_</t>
  </si>
  <si>
    <t>G0V_Fe+0.4</t>
  </si>
  <si>
    <t>HIP_107975_</t>
  </si>
  <si>
    <t>HD_207978_</t>
  </si>
  <si>
    <t>1995ApJS...99..135A</t>
  </si>
  <si>
    <t>HIP_38908_</t>
  </si>
  <si>
    <t>HD_65907_</t>
  </si>
  <si>
    <t>HIP_10723_</t>
  </si>
  <si>
    <t>HD_14214_</t>
  </si>
  <si>
    <t>G0IV-</t>
  </si>
  <si>
    <t>HIP_114924_</t>
  </si>
  <si>
    <t>HD_219623_</t>
  </si>
  <si>
    <t>HIP_42438_</t>
  </si>
  <si>
    <t>HD_72905_</t>
  </si>
  <si>
    <t>G0.5V</t>
  </si>
  <si>
    <t>HIP_75181_</t>
  </si>
  <si>
    <t>HD_136352_</t>
  </si>
  <si>
    <t>G2-V</t>
  </si>
  <si>
    <t>HIP_41211_</t>
  </si>
  <si>
    <t>HD_70958_</t>
  </si>
  <si>
    <t>F8V_Fe-1.3_CH-0.7</t>
  </si>
  <si>
    <t>HIP_81300_</t>
  </si>
  <si>
    <t>HD_149661_</t>
  </si>
  <si>
    <t>K0V(k)</t>
  </si>
  <si>
    <t>HIP_26394_</t>
  </si>
  <si>
    <t>HD_39091_</t>
  </si>
  <si>
    <t>HIP_98767_</t>
  </si>
  <si>
    <t>HD_190360_</t>
  </si>
  <si>
    <t>G7IV-V</t>
  </si>
  <si>
    <t>HIP_114948_</t>
  </si>
  <si>
    <t>HD_219482_</t>
  </si>
  <si>
    <t>HIP_49908_</t>
  </si>
  <si>
    <t>HD_88230_</t>
  </si>
  <si>
    <t>1991ApJS...77..417K</t>
  </si>
  <si>
    <t>2015ApJ...804...64M</t>
  </si>
  <si>
    <t>2014MNRAS.444.3517M</t>
  </si>
  <si>
    <t>HIP_522_</t>
  </si>
  <si>
    <t>HD_142_</t>
  </si>
  <si>
    <t>HIP_96258_</t>
  </si>
  <si>
    <t>HD_184960_</t>
  </si>
  <si>
    <t>1978PASP...90..429L</t>
  </si>
  <si>
    <t>2014A&amp;A...562A..71B</t>
  </si>
  <si>
    <t>HIP_3093_</t>
  </si>
  <si>
    <t>HD_3651_</t>
  </si>
  <si>
    <t>HIP_33277_</t>
  </si>
  <si>
    <t>HD_50692_</t>
  </si>
  <si>
    <t>HIP_3583_</t>
  </si>
  <si>
    <t>HD_4391_</t>
  </si>
  <si>
    <t>G5V_Fe-0.8</t>
  </si>
  <si>
    <t>2004A&amp;A...415.1153S</t>
  </si>
  <si>
    <t>HIP_84478_</t>
  </si>
  <si>
    <t>HD_156026_</t>
  </si>
  <si>
    <t>K5V(k)</t>
  </si>
  <si>
    <t>HIP_12444_</t>
  </si>
  <si>
    <t>HD_16673_</t>
  </si>
  <si>
    <t>F8V_Fe-0.4</t>
  </si>
  <si>
    <t>HIP_43587_</t>
  </si>
  <si>
    <t>HD_75732_</t>
  </si>
  <si>
    <t>K0IV-V</t>
  </si>
  <si>
    <t>2012A&amp;A...547A..13T</t>
  </si>
  <si>
    <t>HIP_56452_</t>
  </si>
  <si>
    <t>HD_100623_</t>
  </si>
  <si>
    <t>HIP_86620_</t>
  </si>
  <si>
    <t>HD_162004_</t>
  </si>
  <si>
    <t>HIP_50384_</t>
  </si>
  <si>
    <t>HD_89125_</t>
  </si>
  <si>
    <t>HIP_72848_</t>
  </si>
  <si>
    <t>HD_131511_</t>
  </si>
  <si>
    <t>HIP_13402_</t>
  </si>
  <si>
    <t>HD_17925_</t>
  </si>
  <si>
    <t>K1.5V(k)</t>
  </si>
  <si>
    <t>HIP_40693_</t>
  </si>
  <si>
    <t>HD_69830_</t>
  </si>
  <si>
    <t>G8+V</t>
  </si>
  <si>
    <t>HIP_54035_</t>
  </si>
  <si>
    <t>HD_95735_</t>
  </si>
  <si>
    <t>M2V</t>
  </si>
  <si>
    <t>2019A&amp;A...625A..68S</t>
  </si>
  <si>
    <t>HIP_100017_</t>
  </si>
  <si>
    <t>HD_193664_</t>
  </si>
  <si>
    <t>HIP_23311_</t>
  </si>
  <si>
    <t>HD_32147_</t>
  </si>
  <si>
    <t>K3+V</t>
  </si>
  <si>
    <t>HIP_34017_</t>
  </si>
  <si>
    <t>HD_52711_</t>
  </si>
  <si>
    <t>HIP_42172_</t>
  </si>
  <si>
    <t>HD_72945_</t>
  </si>
  <si>
    <t>HIP_88694_</t>
  </si>
  <si>
    <t>HD_165185_</t>
  </si>
  <si>
    <t>King03</t>
  </si>
  <si>
    <t>HIP_10138_</t>
  </si>
  <si>
    <t>HD_13445_</t>
  </si>
  <si>
    <t>K1.5V</t>
  </si>
  <si>
    <t>HIP_44897_</t>
  </si>
  <si>
    <t>HD_78366_</t>
  </si>
  <si>
    <t>HIP_27435_</t>
  </si>
  <si>
    <t>HD_38858_</t>
  </si>
  <si>
    <t>HIP_77358_</t>
  </si>
  <si>
    <t>HD_140901_</t>
  </si>
  <si>
    <t>HIP_114430_</t>
  </si>
  <si>
    <t>HD_218804_</t>
  </si>
  <si>
    <t>HIP_107350_</t>
  </si>
  <si>
    <t>HD_206860_</t>
  </si>
  <si>
    <t>HIP_62207_</t>
  </si>
  <si>
    <t>HD_110897_</t>
  </si>
  <si>
    <t>F9V_Fe-0.3</t>
  </si>
  <si>
    <t>HIP_114046_</t>
  </si>
  <si>
    <t>HD_217987_</t>
  </si>
  <si>
    <t>M1.0V</t>
  </si>
  <si>
    <t>2012AJ....144...64D</t>
  </si>
  <si>
    <t>2005MNRAS.356..963W</t>
  </si>
  <si>
    <t>HIP_96895_</t>
  </si>
  <si>
    <t>HD_186408_</t>
  </si>
  <si>
    <t>G1.5Vb</t>
  </si>
  <si>
    <t>HIP_43726_</t>
  </si>
  <si>
    <t>HD_76151_</t>
  </si>
  <si>
    <t>HIP_544_</t>
  </si>
  <si>
    <t>HD_166_</t>
  </si>
  <si>
    <t>HIP_97944_</t>
  </si>
  <si>
    <t>HD_188088_</t>
  </si>
  <si>
    <t>K2IV(k)</t>
  </si>
  <si>
    <t>HIP_113283_</t>
  </si>
  <si>
    <t>HD_216803_</t>
  </si>
  <si>
    <t>K4Ve</t>
  </si>
  <si>
    <t>HIP_93966_</t>
  </si>
  <si>
    <t>HD_178428_</t>
  </si>
  <si>
    <t>G4V_CN+0.5</t>
  </si>
  <si>
    <t>HIP_98959_</t>
  </si>
  <si>
    <t>HD_189567_</t>
  </si>
  <si>
    <t>HIP_117712_</t>
  </si>
  <si>
    <t>HD_223778_</t>
  </si>
  <si>
    <t>HIP_26779_</t>
  </si>
  <si>
    <t>HD_37394_</t>
  </si>
  <si>
    <t>1967AJ.....72.1334C</t>
  </si>
  <si>
    <t>Brewer16</t>
  </si>
  <si>
    <t>HIP_26779</t>
  </si>
  <si>
    <t>HIP_113421_</t>
  </si>
  <si>
    <t>HD_217107_</t>
  </si>
  <si>
    <t>HIP_59750_</t>
  </si>
  <si>
    <t>HD_106516_</t>
  </si>
  <si>
    <t>F9V_Fe-1.7_CH-0.7</t>
  </si>
  <si>
    <t>HIP_98921_</t>
  </si>
  <si>
    <t>HD_190771_</t>
  </si>
  <si>
    <t>HIP_88972_</t>
  </si>
  <si>
    <t>HD_166620_</t>
  </si>
  <si>
    <t>HIP_68184_</t>
  </si>
  <si>
    <t>HD_122064_</t>
  </si>
  <si>
    <t>1984AJ.....89..702L</t>
  </si>
  <si>
    <t>HIP_100511_</t>
  </si>
  <si>
    <t>HD_194012_</t>
  </si>
  <si>
    <t>HIP_32984_</t>
  </si>
  <si>
    <t>HD_50281_</t>
  </si>
  <si>
    <t>K3.5V</t>
  </si>
  <si>
    <t>HIP_32984</t>
  </si>
  <si>
    <t>HIP_109821_</t>
  </si>
  <si>
    <t>HD_210918_</t>
  </si>
  <si>
    <t>Lorenzo-Oliveira18</t>
  </si>
  <si>
    <t>HIP_41926_</t>
  </si>
  <si>
    <t>HD_72673_</t>
  </si>
  <si>
    <t>HIP_96901_</t>
  </si>
  <si>
    <t>HD_186427_</t>
  </si>
  <si>
    <t>G3V</t>
  </si>
  <si>
    <t>HIP_86400_</t>
  </si>
  <si>
    <t>HD_160346_</t>
  </si>
  <si>
    <t>K3-V</t>
  </si>
  <si>
    <t>HIP_62523_</t>
  </si>
  <si>
    <t>HD_111395_</t>
  </si>
  <si>
    <t>HIP_70319_</t>
  </si>
  <si>
    <t>HD_126053_</t>
  </si>
  <si>
    <t>HIP_64797_</t>
  </si>
  <si>
    <t>HD_115404_</t>
  </si>
  <si>
    <t>K2.5V(k)</t>
  </si>
  <si>
    <t>HIP_95319_</t>
  </si>
  <si>
    <t>HD_182488_</t>
  </si>
  <si>
    <t>HIP_57939_</t>
  </si>
  <si>
    <t>HD_103095_</t>
  </si>
  <si>
    <t>K1V_Fe-1.5</t>
  </si>
  <si>
    <t>HIP_10798_</t>
  </si>
  <si>
    <t>HD_14412_</t>
  </si>
  <si>
    <t>HIP_101997_</t>
  </si>
  <si>
    <t>HD_196761_</t>
  </si>
  <si>
    <t>G7.5IV-V</t>
  </si>
  <si>
    <t>HIP_69671_</t>
  </si>
  <si>
    <t>HD_124580_</t>
  </si>
  <si>
    <t>HIP_41484_</t>
  </si>
  <si>
    <t>HD_71148_</t>
  </si>
  <si>
    <t>HIP_29568_</t>
  </si>
  <si>
    <t>HD_43162_</t>
  </si>
  <si>
    <t>HIP_85235_</t>
  </si>
  <si>
    <t>HD_158633_</t>
  </si>
  <si>
    <t>HIP_25486_</t>
  </si>
  <si>
    <t>HD_35850_</t>
  </si>
  <si>
    <t>F8V(n)(k)</t>
  </si>
  <si>
    <t>HIP_42808_</t>
  </si>
  <si>
    <t>HD_74576_</t>
  </si>
  <si>
    <t>HIP_69972_</t>
  </si>
  <si>
    <t>HD_125072_</t>
  </si>
  <si>
    <t>K3IV</t>
  </si>
  <si>
    <t>HIP_19233_</t>
  </si>
  <si>
    <t>HD_26491_</t>
  </si>
  <si>
    <t>HIP_50075_</t>
  </si>
  <si>
    <t>HD_88742_</t>
  </si>
  <si>
    <t>HIP_8514_</t>
  </si>
  <si>
    <t>HD_11262_</t>
  </si>
  <si>
    <t>HIP_29525_</t>
  </si>
  <si>
    <t>HD_42807_</t>
  </si>
  <si>
    <t>HIP_55846_</t>
  </si>
  <si>
    <t>HD_99491_</t>
  </si>
  <si>
    <t>G9IV-V</t>
  </si>
  <si>
    <t>1986ApJ...304..688A</t>
  </si>
  <si>
    <t>HIP_54745_</t>
  </si>
  <si>
    <t>HD_97334_</t>
  </si>
  <si>
    <t>HIP_74500_</t>
  </si>
  <si>
    <t>HD_134987_</t>
  </si>
  <si>
    <t>G6IV-V</t>
  </si>
  <si>
    <t>HIP_102040_</t>
  </si>
  <si>
    <t>HD_197076_</t>
  </si>
  <si>
    <t>HIP_51248_</t>
  </si>
  <si>
    <t>HD_90508_</t>
  </si>
  <si>
    <t>HIP_57507_</t>
  </si>
  <si>
    <t>HD_102438_</t>
  </si>
  <si>
    <t>HIP_25878_</t>
  </si>
  <si>
    <t>HD_36395_</t>
  </si>
  <si>
    <t>M1.5Ve</t>
  </si>
  <si>
    <t>HIP_65530_</t>
  </si>
  <si>
    <t>HD_117043_</t>
  </si>
  <si>
    <t>1962ApJ...136..315B</t>
  </si>
  <si>
    <t>2004A&amp;A...418..551M</t>
  </si>
  <si>
    <t>HIP_7339_</t>
  </si>
  <si>
    <t>HD_9407_</t>
  </si>
  <si>
    <t>HIP_95149_</t>
  </si>
  <si>
    <t>HD_181321_</t>
  </si>
  <si>
    <t>HIP_38784_</t>
  </si>
  <si>
    <t>HD_62613_</t>
  </si>
  <si>
    <t>1979PASP...91...83C</t>
  </si>
  <si>
    <t>HIP_79248_</t>
  </si>
  <si>
    <t>HD_145675_</t>
  </si>
  <si>
    <t>L-A,SR3</t>
  </si>
  <si>
    <t>HIP_3497_</t>
  </si>
  <si>
    <t>HD_4308_</t>
  </si>
  <si>
    <t>G6V_Fe-0.9</t>
  </si>
  <si>
    <t>2006A&amp;A...458..873S</t>
  </si>
  <si>
    <t>HIP_1292_</t>
  </si>
  <si>
    <t>HD_1237_</t>
  </si>
  <si>
    <t>G8.5V(k)</t>
  </si>
  <si>
    <t>HIP_45343_</t>
  </si>
  <si>
    <t>HD_79210_</t>
  </si>
  <si>
    <t>M0V</t>
  </si>
  <si>
    <t>HIP_30314_</t>
  </si>
  <si>
    <t>HD_45270_</t>
  </si>
  <si>
    <t>G0Vp_CH-0.3</t>
  </si>
  <si>
    <t>HIP_78775_</t>
  </si>
  <si>
    <t>HD_144579_</t>
  </si>
  <si>
    <t>K0V_Fe-1.2</t>
  </si>
  <si>
    <t>HIP_100925_</t>
  </si>
  <si>
    <t>HD_194640_</t>
  </si>
  <si>
    <t>HIP_33817_</t>
  </si>
  <si>
    <t>HD_52698_</t>
  </si>
  <si>
    <t>K1V(k)</t>
  </si>
  <si>
    <t>HIP_116613_</t>
  </si>
  <si>
    <t>HD_222143_</t>
  </si>
  <si>
    <t>G3V(k)</t>
  </si>
  <si>
    <t>HIP_75809_</t>
  </si>
  <si>
    <t>HD_139777_</t>
  </si>
  <si>
    <t>G1.5V(n)</t>
  </si>
  <si>
    <t>White07</t>
  </si>
  <si>
    <t>HIP_82588_</t>
  </si>
  <si>
    <t>HD_152391_</t>
  </si>
  <si>
    <t>HIP_14150_</t>
  </si>
  <si>
    <t>HD_18803_</t>
  </si>
  <si>
    <t>HIP_1475_</t>
  </si>
  <si>
    <t>HD_1326_</t>
  </si>
  <si>
    <t>M1.5V</t>
  </si>
  <si>
    <t>2002AJ....123.2002H</t>
  </si>
  <si>
    <t>HIP_79492_</t>
  </si>
  <si>
    <t>HD_145958_</t>
  </si>
  <si>
    <t>GTO(A+B)</t>
  </si>
  <si>
    <t>HIP_50505_</t>
  </si>
  <si>
    <t>HD_89269_</t>
  </si>
  <si>
    <t>G4V</t>
  </si>
  <si>
    <t>HIP_116085_</t>
  </si>
  <si>
    <t>HD_221354_</t>
  </si>
  <si>
    <t>HIP_36515_</t>
  </si>
  <si>
    <t>HD_59967_</t>
  </si>
  <si>
    <t>HIP_55691_</t>
  </si>
  <si>
    <t>HD_99279_</t>
  </si>
  <si>
    <t>K5-V</t>
  </si>
  <si>
    <t>1997A&amp;A...323..809F</t>
  </si>
  <si>
    <t>HIP_85295_</t>
  </si>
  <si>
    <t>HD_157881_</t>
  </si>
  <si>
    <t>HIP_83389_</t>
  </si>
  <si>
    <t>HD_154345_</t>
  </si>
  <si>
    <t>2015A&amp;A...576A..94S</t>
  </si>
  <si>
    <t>HIP_33690_</t>
  </si>
  <si>
    <t>HD_53143_</t>
  </si>
  <si>
    <t>K0IV-V(k)</t>
  </si>
  <si>
    <t>HIP_66765_</t>
  </si>
  <si>
    <t>HD_118972_</t>
  </si>
  <si>
    <t>HIP_34069_</t>
  </si>
  <si>
    <t>HD_53706_</t>
  </si>
  <si>
    <t>HIP_17420_</t>
  </si>
  <si>
    <t>HD_23356_</t>
  </si>
  <si>
    <t>HIP_99701_</t>
  </si>
  <si>
    <t>HD_191849_</t>
  </si>
  <si>
    <t>2014MNRAS.443.2561G</t>
  </si>
  <si>
    <t>Jenkins06</t>
  </si>
  <si>
    <t>HIP_37349_</t>
  </si>
  <si>
    <t>HD_61606_</t>
  </si>
  <si>
    <t>HIP_46580_</t>
  </si>
  <si>
    <t>HD_82106_</t>
  </si>
  <si>
    <t>HIP_71181_</t>
  </si>
  <si>
    <t>HD_128165_</t>
  </si>
  <si>
    <t>1953ApJ...117..313J</t>
  </si>
  <si>
    <t>HIP_67155_</t>
  </si>
  <si>
    <t>HD_119850_</t>
  </si>
  <si>
    <t>HIP_48331_</t>
  </si>
  <si>
    <t>HD_85512_</t>
  </si>
  <si>
    <t>K6V(k)</t>
  </si>
  <si>
    <t>HIP_113576_</t>
  </si>
  <si>
    <t>HD_217357_</t>
  </si>
  <si>
    <t>K7+V_k</t>
  </si>
  <si>
    <t>2019A&amp;A...627A.138A</t>
  </si>
  <si>
    <t>HIP_91768_</t>
  </si>
  <si>
    <t>HD_173739_</t>
  </si>
  <si>
    <t>M3V</t>
  </si>
  <si>
    <t>2012ApJ...757..112B</t>
  </si>
  <si>
    <t>HIP_106440_</t>
  </si>
  <si>
    <t>HD_204961_</t>
  </si>
  <si>
    <t>L-A,L-B,SR3</t>
  </si>
  <si>
    <t>Tinney02</t>
  </si>
  <si>
    <t>HIP_113296_</t>
  </si>
  <si>
    <t>HD_216899_</t>
  </si>
  <si>
    <t>HIP_94761_</t>
  </si>
  <si>
    <t>HD_180617_</t>
  </si>
  <si>
    <t>HIP_79537_</t>
  </si>
  <si>
    <t>HD_145417_</t>
  </si>
  <si>
    <t>K3V_Fe-1.7</t>
  </si>
  <si>
    <t>2011A&amp;A...526A..99S</t>
  </si>
  <si>
    <t>HIP_86162_</t>
  </si>
  <si>
    <t>LHS_450_</t>
  </si>
  <si>
    <t>HIP_49699_</t>
  </si>
  <si>
    <t>HD_87883_</t>
  </si>
  <si>
    <t>HIP_91772_</t>
  </si>
  <si>
    <t>HD_173740_</t>
  </si>
  <si>
    <t>M3.5V</t>
  </si>
  <si>
    <t>1998ApJ...498..851V</t>
  </si>
  <si>
    <t>HIP_103096_</t>
  </si>
  <si>
    <t>HD_199305_</t>
  </si>
  <si>
    <t>HIP_70890_</t>
  </si>
  <si>
    <t>Proxima</t>
  </si>
  <si>
    <t>M5.5V</t>
  </si>
  <si>
    <t>Torres06</t>
  </si>
  <si>
    <t>HIP_54211_</t>
  </si>
  <si>
    <t>LHS_38_</t>
  </si>
  <si>
    <t>HIP_111802_</t>
  </si>
  <si>
    <t>HD_214479_</t>
  </si>
  <si>
    <t>2014AJ....147...26D</t>
  </si>
  <si>
    <t>2018AJ....155..180M</t>
  </si>
  <si>
    <t>HIP_117473_</t>
  </si>
  <si>
    <t>LHS_550_</t>
  </si>
  <si>
    <t>2013AJ....145..102L</t>
  </si>
  <si>
    <t>HIP_24186_</t>
  </si>
  <si>
    <t>HD_33793_</t>
  </si>
  <si>
    <t>M1VIp</t>
  </si>
  <si>
    <t>HIP_76074_</t>
  </si>
  <si>
    <t>LHS_397_</t>
  </si>
  <si>
    <t>M2.5V</t>
  </si>
  <si>
    <t>1995AJ....110.1838R</t>
  </si>
  <si>
    <t>Houdebine17</t>
  </si>
  <si>
    <t>HIP_36208_</t>
  </si>
  <si>
    <t>Luyten's</t>
  </si>
  <si>
    <t>HIP_85523_</t>
  </si>
  <si>
    <t>LHS_449_</t>
  </si>
  <si>
    <t>HIP_113020_</t>
  </si>
  <si>
    <t>GJ_876_A_</t>
  </si>
  <si>
    <t>HIP_88574_</t>
  </si>
  <si>
    <t>HD_165222_</t>
  </si>
  <si>
    <t>HIP_51317_</t>
  </si>
  <si>
    <t>Ross_446_</t>
  </si>
  <si>
    <t>HIP_92403_</t>
  </si>
  <si>
    <t>Ross_154_</t>
  </si>
  <si>
    <t>Reiners18</t>
  </si>
  <si>
    <t>HIP_80824_</t>
  </si>
  <si>
    <t>Wolf_1061_</t>
  </si>
  <si>
    <t>Reiners12</t>
  </si>
  <si>
    <t>HIP_53767_</t>
  </si>
  <si>
    <t>Ross_104_</t>
  </si>
  <si>
    <t>1994AJ....108.1437H</t>
  </si>
  <si>
    <t>HIP_80459_</t>
  </si>
  <si>
    <t>G_202-48_</t>
  </si>
  <si>
    <t>&lt;2.0</t>
  </si>
  <si>
    <t>HIP_57548_</t>
  </si>
  <si>
    <t>Ross_128_</t>
  </si>
  <si>
    <t>M4V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</si>
</sst>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0000000000"/>
    <numFmt numFmtId="166" formatCode="0.0000"/>
    <numFmt numFmtId="167" formatCode="0.0%"/>
    <numFmt numFmtId="168" formatCode="M/d/yyyy"/>
    <numFmt numFmtId="169" formatCode="0.000"/>
    <numFmt numFmtId="170" formatCode="#,##0.000"/>
  </numFmts>
  <fonts count="9">
    <font>
      <sz val="12.0"/>
      <color rgb="FF000000"/>
      <name val="Calibri"/>
    </font>
    <font/>
    <font>
      <b/>
    </font>
    <font>
      <b/>
      <color rgb="FF000000"/>
    </font>
    <font>
      <b/>
      <sz val="10.0"/>
    </font>
    <font>
      <b/>
      <sz val="9.0"/>
    </font>
    <font>
      <b/>
      <i/>
    </font>
    <font>
      <b/>
      <sz val="12.0"/>
      <color rgb="FF000000"/>
      <name val="Calibri"/>
    </font>
    <font>
      <i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0" fillId="2" fontId="1" numFmtId="0" xfId="0" applyAlignment="1" applyFont="1">
      <alignment horizontal="center" shrinkToFit="0" vertical="center" wrapText="1"/>
    </xf>
    <xf borderId="3" fillId="3" fontId="1" numFmtId="0" xfId="0" applyBorder="1" applyFont="1"/>
    <xf borderId="4" fillId="3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4" fillId="6" fontId="2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/>
    </xf>
    <xf borderId="4" fillId="7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0" fillId="2" fontId="2" numFmtId="164" xfId="0" applyAlignment="1" applyFont="1" applyNumberFormat="1">
      <alignment horizontal="left" readingOrder="0"/>
    </xf>
    <xf borderId="0" fillId="2" fontId="2" numFmtId="0" xfId="0" applyAlignment="1" applyFont="1">
      <alignment horizontal="right" readingOrder="0"/>
    </xf>
    <xf borderId="0" fillId="2" fontId="2" numFmtId="0" xfId="0" applyFont="1"/>
    <xf borderId="4" fillId="8" fontId="2" numFmtId="0" xfId="0" applyAlignment="1" applyBorder="1" applyFill="1" applyFont="1">
      <alignment horizontal="right" readingOrder="0"/>
    </xf>
    <xf borderId="0" fillId="0" fontId="2" numFmtId="0" xfId="0" applyFont="1"/>
    <xf borderId="4" fillId="8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7" fontId="2" numFmtId="0" xfId="0" applyAlignment="1" applyBorder="1" applyFont="1">
      <alignment horizontal="right" readingOrder="0"/>
    </xf>
    <xf borderId="4" fillId="7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165" xfId="0" applyFont="1" applyNumberFormat="1"/>
    <xf borderId="4" fillId="2" fontId="2" numFmtId="0" xfId="0" applyAlignment="1" applyBorder="1" applyFont="1">
      <alignment horizontal="center"/>
    </xf>
    <xf borderId="0" fillId="0" fontId="1" numFmtId="166" xfId="0" applyFont="1" applyNumberFormat="1"/>
    <xf borderId="4" fillId="5" fontId="3" numFmtId="0" xfId="0" applyAlignment="1" applyBorder="1" applyFont="1">
      <alignment horizontal="center" readingOrder="0"/>
    </xf>
    <xf borderId="5" fillId="3" fontId="1" numFmtId="0" xfId="0" applyAlignment="1" applyBorder="1" applyFont="1">
      <alignment readingOrder="0"/>
    </xf>
    <xf borderId="4" fillId="9" fontId="2" numFmtId="0" xfId="0" applyAlignment="1" applyBorder="1" applyFill="1" applyFont="1">
      <alignment horizontal="center" readingOrder="0"/>
    </xf>
    <xf borderId="0" fillId="3" fontId="1" numFmtId="0" xfId="0" applyFont="1"/>
    <xf borderId="4" fillId="10" fontId="2" numFmtId="0" xfId="0" applyAlignment="1" applyBorder="1" applyFill="1" applyFont="1">
      <alignment horizontal="center" readingOrder="0"/>
    </xf>
    <xf borderId="6" fillId="3" fontId="1" numFmtId="0" xfId="0" applyBorder="1" applyFont="1"/>
    <xf borderId="0" fillId="9" fontId="1" numFmtId="0" xfId="0" applyAlignment="1" applyFont="1">
      <alignment readingOrder="0"/>
    </xf>
    <xf borderId="0" fillId="2" fontId="1" numFmtId="164" xfId="0" applyAlignment="1" applyFont="1" applyNumberFormat="1">
      <alignment horizontal="left" readingOrder="0"/>
    </xf>
    <xf borderId="4" fillId="11" fontId="2" numFmtId="0" xfId="0" applyAlignment="1" applyBorder="1" applyFill="1" applyFont="1">
      <alignment horizontal="center" readingOrder="0"/>
    </xf>
    <xf borderId="0" fillId="11" fontId="2" numFmtId="0" xfId="0" applyAlignment="1" applyFont="1">
      <alignment readingOrder="0"/>
    </xf>
    <xf borderId="4" fillId="9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4" fillId="9" fontId="2" numFmtId="0" xfId="0" applyAlignment="1" applyBorder="1" applyFont="1">
      <alignment horizontal="center" readingOrder="0" vertical="center"/>
    </xf>
    <xf borderId="4" fillId="9" fontId="2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4" fillId="9" fontId="4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horizontal="right" readingOrder="0" shrinkToFit="0" vertical="bottom" wrapText="0"/>
    </xf>
    <xf borderId="4" fillId="9" fontId="4" numFmtId="0" xfId="0" applyAlignment="1" applyBorder="1" applyFont="1">
      <alignment horizontal="center" readingOrder="0" shrinkToFit="0" vertical="center" wrapText="1"/>
    </xf>
    <xf borderId="0" fillId="2" fontId="1" numFmtId="2" xfId="0" applyFont="1" applyNumberFormat="1"/>
    <xf borderId="4" fillId="9" fontId="5" numFmtId="0" xfId="0" applyAlignment="1" applyBorder="1" applyFont="1">
      <alignment horizontal="center" readingOrder="0" shrinkToFit="0" wrapText="1"/>
    </xf>
    <xf borderId="4" fillId="12" fontId="2" numFmtId="167" xfId="0" applyBorder="1" applyFill="1" applyFont="1" applyNumberFormat="1"/>
    <xf borderId="4" fillId="13" fontId="2" numFmtId="0" xfId="0" applyAlignment="1" applyBorder="1" applyFill="1" applyFont="1">
      <alignment readingOrder="0"/>
    </xf>
    <xf borderId="4" fillId="14" fontId="3" numFmtId="0" xfId="0" applyAlignment="1" applyBorder="1" applyFill="1" applyFont="1">
      <alignment readingOrder="0"/>
    </xf>
    <xf borderId="7" fillId="15" fontId="2" numFmtId="0" xfId="0" applyAlignment="1" applyBorder="1" applyFill="1" applyFont="1">
      <alignment readingOrder="0"/>
    </xf>
    <xf borderId="8" fillId="15" fontId="2" numFmtId="0" xfId="0" applyBorder="1" applyFont="1"/>
    <xf borderId="8" fillId="15" fontId="2" numFmtId="0" xfId="0" applyAlignment="1" applyBorder="1" applyFont="1">
      <alignment horizontal="center"/>
    </xf>
    <xf borderId="9" fillId="15" fontId="1" numFmtId="0" xfId="0" applyBorder="1" applyFont="1"/>
    <xf borderId="10" fillId="3" fontId="1" numFmtId="0" xfId="0" applyAlignment="1" applyBorder="1" applyFont="1">
      <alignment readingOrder="0"/>
    </xf>
    <xf borderId="11" fillId="3" fontId="1" numFmtId="0" xfId="0" applyBorder="1" applyFont="1"/>
    <xf borderId="12" fillId="3" fontId="1" numFmtId="0" xfId="0" applyBorder="1" applyFont="1"/>
    <xf borderId="0" fillId="9" fontId="2" numFmtId="0" xfId="0" applyAlignment="1" applyFont="1">
      <alignment readingOrder="0"/>
    </xf>
    <xf borderId="4" fillId="9" fontId="2" numFmtId="0" xfId="0" applyAlignment="1" applyBorder="1" applyFont="1">
      <alignment readingOrder="0"/>
    </xf>
    <xf borderId="0" fillId="14" fontId="1" numFmtId="0" xfId="0" applyAlignment="1" applyFont="1">
      <alignment readingOrder="0"/>
    </xf>
    <xf borderId="0" fillId="14" fontId="2" numFmtId="0" xfId="0" applyAlignment="1" applyFont="1">
      <alignment readingOrder="0"/>
    </xf>
    <xf borderId="4" fillId="11" fontId="2" numFmtId="0" xfId="0" applyAlignment="1" applyBorder="1" applyFont="1">
      <alignment readingOrder="0"/>
    </xf>
    <xf borderId="0" fillId="0" fontId="2" numFmtId="168" xfId="0" applyFont="1" applyNumberFormat="1"/>
    <xf borderId="4" fillId="13" fontId="2" numFmtId="0" xfId="0" applyBorder="1" applyFont="1"/>
    <xf borderId="4" fillId="4" fontId="2" numFmtId="0" xfId="0" applyAlignment="1" applyBorder="1" applyFont="1">
      <alignment readingOrder="0"/>
    </xf>
    <xf borderId="8" fillId="15" fontId="1" numFmtId="0" xfId="0" applyBorder="1" applyFont="1"/>
    <xf borderId="0" fillId="0" fontId="1" numFmtId="168" xfId="0" applyFont="1" applyNumberFormat="1"/>
    <xf borderId="0" fillId="2" fontId="1" numFmtId="164" xfId="0" applyAlignment="1" applyFont="1" applyNumberFormat="1">
      <alignment horizontal="right" readingOrder="0"/>
    </xf>
    <xf borderId="0" fillId="16" fontId="2" numFmtId="0" xfId="0" applyAlignment="1" applyFill="1" applyFont="1">
      <alignment readingOrder="0"/>
    </xf>
    <xf borderId="0" fillId="16" fontId="2" numFmtId="0" xfId="0" applyFont="1"/>
    <xf borderId="0" fillId="2" fontId="2" numFmtId="0" xfId="0" applyAlignment="1" applyFont="1">
      <alignment horizontal="center" readingOrder="0" vertical="center"/>
    </xf>
    <xf borderId="4" fillId="17" fontId="2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4" fillId="18" fontId="2" numFmtId="0" xfId="0" applyAlignment="1" applyBorder="1" applyFill="1" applyFont="1">
      <alignment horizontal="center" readingOrder="0" vertical="center"/>
    </xf>
    <xf borderId="0" fillId="2" fontId="2" numFmtId="0" xfId="0" applyAlignment="1" applyFont="1">
      <alignment horizontal="center"/>
    </xf>
    <xf borderId="0" fillId="2" fontId="1" numFmtId="165" xfId="0" applyAlignment="1" applyFont="1" applyNumberFormat="1">
      <alignment readingOrder="0"/>
    </xf>
    <xf borderId="0" fillId="2" fontId="1" numFmtId="166" xfId="0" applyFont="1" applyNumberFormat="1"/>
    <xf borderId="0" fillId="2" fontId="1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4" fillId="2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19" fontId="1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16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0" fontId="1" numFmtId="165" xfId="0" applyAlignment="1" applyFont="1" applyNumberFormat="1">
      <alignment readingOrder="0"/>
    </xf>
    <xf borderId="0" fillId="10" fontId="1" numFmtId="166" xfId="0" applyAlignment="1" applyFont="1" applyNumberFormat="1">
      <alignment readingOrder="0"/>
    </xf>
    <xf borderId="4" fillId="7" fontId="2" numFmtId="0" xfId="0" applyBorder="1" applyFont="1"/>
    <xf borderId="4" fillId="7" fontId="2" numFmtId="0" xfId="0" applyAlignment="1" applyBorder="1" applyFont="1">
      <alignment readingOrder="0"/>
    </xf>
    <xf borderId="4" fillId="17" fontId="2" numFmtId="0" xfId="0" applyAlignment="1" applyBorder="1" applyFont="1">
      <alignment horizontal="left" readingOrder="0"/>
    </xf>
    <xf borderId="4" fillId="17" fontId="2" numFmtId="0" xfId="0" applyAlignment="1" applyBorder="1" applyFont="1">
      <alignment horizontal="center" readingOrder="0"/>
    </xf>
    <xf borderId="4" fillId="17" fontId="2" numFmtId="0" xfId="0" applyAlignment="1" applyBorder="1" applyFont="1">
      <alignment readingOrder="0"/>
    </xf>
    <xf borderId="4" fillId="3" fontId="2" numFmtId="164" xfId="0" applyAlignment="1" applyBorder="1" applyFont="1" applyNumberFormat="1">
      <alignment horizontal="right" readingOrder="0"/>
    </xf>
    <xf borderId="4" fillId="3" fontId="2" numFmtId="0" xfId="0" applyAlignment="1" applyBorder="1" applyFont="1">
      <alignment readingOrder="0"/>
    </xf>
    <xf borderId="4" fillId="18" fontId="2" numFmtId="2" xfId="0" applyAlignment="1" applyBorder="1" applyFont="1" applyNumberFormat="1">
      <alignment readingOrder="0"/>
    </xf>
    <xf borderId="4" fillId="18" fontId="2" numFmtId="0" xfId="0" applyAlignment="1" applyBorder="1" applyFont="1">
      <alignment readingOrder="0"/>
    </xf>
    <xf borderId="4" fillId="18" fontId="2" numFmtId="0" xfId="0" applyBorder="1" applyFont="1"/>
    <xf borderId="4" fillId="18" fontId="2" numFmtId="0" xfId="0" applyAlignment="1" applyBorder="1" applyFont="1">
      <alignment horizontal="center" readingOrder="0"/>
    </xf>
    <xf borderId="4" fillId="21" fontId="7" numFmtId="0" xfId="0" applyAlignment="1" applyBorder="1" applyFill="1" applyFont="1">
      <alignment readingOrder="0" shrinkToFit="0" vertical="bottom" wrapText="0"/>
    </xf>
    <xf borderId="4" fillId="21" fontId="7" numFmtId="0" xfId="0" applyAlignment="1" applyBorder="1" applyFont="1">
      <alignment horizontal="center" readingOrder="0" shrinkToFit="0" vertical="bottom" wrapText="0"/>
    </xf>
    <xf borderId="0" fillId="21" fontId="7" numFmtId="165" xfId="0" applyAlignment="1" applyFont="1" applyNumberFormat="1">
      <alignment readingOrder="0" shrinkToFit="0" vertical="bottom" wrapText="0"/>
    </xf>
    <xf borderId="0" fillId="21" fontId="7" numFmtId="0" xfId="0" applyAlignment="1" applyFont="1">
      <alignment readingOrder="0" shrinkToFit="0" vertical="bottom" wrapText="0"/>
    </xf>
    <xf borderId="0" fillId="21" fontId="7" numFmtId="166" xfId="0" applyAlignment="1" applyFont="1" applyNumberFormat="1">
      <alignment readingOrder="0" shrinkToFit="0" vertical="bottom" wrapText="0"/>
    </xf>
    <xf borderId="4" fillId="0" fontId="1" numFmtId="169" xfId="0" applyBorder="1" applyFont="1" applyNumberFormat="1"/>
    <xf borderId="4" fillId="18" fontId="1" numFmtId="0" xfId="0" applyBorder="1" applyFont="1"/>
    <xf borderId="4" fillId="0" fontId="1" numFmtId="2" xfId="0" applyBorder="1" applyFont="1" applyNumberFormat="1"/>
    <xf borderId="4" fillId="0" fontId="1" numFmtId="0" xfId="0" applyBorder="1" applyFont="1"/>
    <xf borderId="4" fillId="2" fontId="1" numFmtId="4" xfId="0" applyBorder="1" applyFont="1" applyNumberFormat="1"/>
    <xf borderId="4" fillId="22" fontId="1" numFmtId="0" xfId="0" applyAlignment="1" applyBorder="1" applyFill="1" applyFont="1">
      <alignment readingOrder="0"/>
    </xf>
    <xf borderId="4" fillId="0" fontId="2" numFmtId="0" xfId="0" applyBorder="1" applyFont="1"/>
    <xf borderId="0" fillId="0" fontId="1" numFmtId="4" xfId="0" applyFont="1" applyNumberFormat="1"/>
    <xf borderId="0" fillId="0" fontId="1" numFmtId="170" xfId="0" applyFont="1" applyNumberFormat="1"/>
    <xf borderId="4" fillId="2" fontId="0" numFmtId="1" xfId="0" applyAlignment="1" applyBorder="1" applyFont="1" applyNumberFormat="1">
      <alignment horizontal="center" readingOrder="0"/>
    </xf>
    <xf borderId="4" fillId="8" fontId="0" numFmtId="1" xfId="0" applyAlignment="1" applyBorder="1" applyFont="1" applyNumberFormat="1">
      <alignment horizontal="center" readingOrder="0"/>
    </xf>
    <xf borderId="4" fillId="2" fontId="0" numFmtId="1" xfId="0" applyAlignment="1" applyBorder="1" applyFont="1" applyNumberFormat="1">
      <alignment horizontal="center"/>
    </xf>
    <xf borderId="4" fillId="2" fontId="0" numFmtId="169" xfId="0" applyBorder="1" applyFont="1" applyNumberFormat="1"/>
    <xf borderId="4" fillId="2" fontId="1" numFmtId="0" xfId="0" applyBorder="1" applyFont="1"/>
    <xf borderId="4" fillId="11" fontId="2" numFmtId="164" xfId="0" applyAlignment="1" applyBorder="1" applyFont="1" applyNumberFormat="1">
      <alignment horizontal="right" readingOrder="0"/>
    </xf>
    <xf borderId="4" fillId="2" fontId="1" numFmtId="0" xfId="0" applyAlignment="1" applyBorder="1" applyFont="1">
      <alignment readingOrder="0"/>
    </xf>
    <xf borderId="4" fillId="2" fontId="2" numFmtId="2" xfId="0" applyAlignment="1" applyBorder="1" applyFont="1" applyNumberFormat="1">
      <alignment readingOrder="0"/>
    </xf>
    <xf borderId="4" fillId="11" fontId="1" numFmtId="0" xfId="0" applyAlignment="1" applyBorder="1" applyFont="1">
      <alignment readingOrder="0"/>
    </xf>
    <xf borderId="0" fillId="11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2" fontId="1" numFmtId="169" xfId="0" applyAlignment="1" applyFont="1" applyNumberFormat="1">
      <alignment horizontal="center" readingOrder="0" vertical="center"/>
    </xf>
    <xf borderId="0" fillId="22" fontId="6" numFmtId="1" xfId="0" applyAlignment="1" applyFont="1" applyNumberFormat="1">
      <alignment horizontal="center" readingOrder="0" vertical="center"/>
    </xf>
    <xf borderId="0" fillId="23" fontId="1" numFmtId="2" xfId="0" applyAlignment="1" applyFill="1" applyFont="1" applyNumberFormat="1">
      <alignment horizontal="center" vertical="center"/>
    </xf>
    <xf borderId="4" fillId="21" fontId="7" numFmtId="1" xfId="0" applyAlignment="1" applyBorder="1" applyFont="1" applyNumberFormat="1">
      <alignment readingOrder="0" shrinkToFit="0" vertical="bottom" wrapText="0"/>
    </xf>
    <xf borderId="0" fillId="11" fontId="7" numFmtId="0" xfId="0" applyAlignment="1" applyFont="1">
      <alignment readingOrder="0" shrinkToFit="0" vertical="bottom" wrapText="0"/>
    </xf>
    <xf borderId="0" fillId="22" fontId="7" numFmtId="0" xfId="0" applyAlignment="1" applyFont="1">
      <alignment horizontal="center" readingOrder="0" shrinkToFit="0" vertical="bottom" wrapText="0"/>
    </xf>
    <xf borderId="0" fillId="22" fontId="0" numFmtId="0" xfId="0" applyAlignment="1" applyFont="1">
      <alignment horizontal="right" readingOrder="0" shrinkToFit="0" vertical="bottom" wrapText="0"/>
    </xf>
    <xf borderId="0" fillId="0" fontId="0" numFmtId="169" xfId="0" applyAlignment="1" applyFont="1" applyNumberFormat="1">
      <alignment horizontal="right" readingOrder="0" shrinkToFit="0" vertical="bottom" wrapText="0"/>
    </xf>
    <xf borderId="0" fillId="4" fontId="0" numFmtId="2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14" fontId="0" numFmtId="166" xfId="0" applyAlignment="1" applyFont="1" applyNumberFormat="1">
      <alignment horizontal="right" readingOrder="0" shrinkToFit="0" vertical="bottom" wrapText="0"/>
    </xf>
    <xf borderId="4" fillId="9" fontId="0" numFmtId="169" xfId="0" applyBorder="1" applyFont="1" applyNumberFormat="1"/>
    <xf borderId="4" fillId="9" fontId="1" numFmtId="0" xfId="0" applyAlignment="1" applyBorder="1" applyFont="1">
      <alignment readingOrder="0"/>
    </xf>
    <xf borderId="4" fillId="9" fontId="2" numFmtId="0" xfId="0" applyBorder="1" applyFont="1"/>
    <xf borderId="4" fillId="14" fontId="0" numFmtId="169" xfId="0" applyBorder="1" applyFont="1" applyNumberFormat="1"/>
    <xf borderId="4" fillId="14" fontId="2" numFmtId="164" xfId="0" applyAlignment="1" applyBorder="1" applyFont="1" applyNumberFormat="1">
      <alignment horizontal="right" readingOrder="0"/>
    </xf>
    <xf borderId="4" fillId="14" fontId="1" numFmtId="0" xfId="0" applyAlignment="1" applyBorder="1" applyFont="1">
      <alignment readingOrder="0"/>
    </xf>
    <xf borderId="0" fillId="14" fontId="2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 readingOrder="0" vertical="center"/>
    </xf>
    <xf borderId="0" fillId="9" fontId="7" numFmtId="0" xfId="0" applyAlignment="1" applyFont="1">
      <alignment readingOrder="0" shrinkToFit="0" vertical="bottom" wrapText="0"/>
    </xf>
    <xf borderId="0" fillId="14" fontId="0" numFmtId="0" xfId="0" applyAlignment="1" applyFont="1">
      <alignment horizontal="right" readingOrder="0" shrinkToFit="0" vertical="bottom" wrapText="0"/>
    </xf>
    <xf borderId="4" fillId="5" fontId="2" numFmtId="0" xfId="0" applyBorder="1" applyFont="1"/>
    <xf borderId="4" fillId="0" fontId="1" numFmtId="0" xfId="0" applyAlignment="1" applyBorder="1" applyFont="1">
      <alignment readingOrder="0"/>
    </xf>
    <xf borderId="4" fillId="14" fontId="0" numFmtId="1" xfId="0" applyAlignment="1" applyBorder="1" applyFont="1" applyNumberFormat="1">
      <alignment horizontal="center" readingOrder="0"/>
    </xf>
    <xf borderId="4" fillId="24" fontId="0" numFmtId="1" xfId="0" applyAlignment="1" applyBorder="1" applyFill="1" applyFont="1" applyNumberFormat="1">
      <alignment horizontal="center"/>
    </xf>
    <xf borderId="4" fillId="6" fontId="2" numFmtId="0" xfId="0" applyBorder="1" applyFont="1"/>
    <xf borderId="4" fillId="0" fontId="1" numFmtId="1" xfId="0" applyAlignment="1" applyBorder="1" applyFont="1" applyNumberFormat="1">
      <alignment horizontal="center" readingOrder="0"/>
    </xf>
    <xf borderId="0" fillId="9" fontId="0" numFmtId="166" xfId="0" applyAlignment="1" applyFont="1" applyNumberFormat="1">
      <alignment horizontal="right" readingOrder="0" shrinkToFit="0" vertical="bottom" wrapText="0"/>
    </xf>
    <xf borderId="4" fillId="6" fontId="0" numFmtId="169" xfId="0" applyBorder="1" applyFont="1" applyNumberFormat="1"/>
    <xf borderId="0" fillId="0" fontId="1" numFmtId="0" xfId="0" applyAlignment="1" applyFont="1">
      <alignment horizontal="left" readingOrder="0"/>
    </xf>
    <xf borderId="4" fillId="18" fontId="1" numFmtId="0" xfId="0" applyAlignment="1" applyBorder="1" applyFont="1">
      <alignment readingOrder="0"/>
    </xf>
    <xf borderId="4" fillId="0" fontId="1" numFmtId="2" xfId="0" applyAlignment="1" applyBorder="1" applyFont="1" applyNumberFormat="1">
      <alignment readingOrder="0"/>
    </xf>
    <xf borderId="4" fillId="0" fontId="1" numFmtId="169" xfId="0" applyAlignment="1" applyBorder="1" applyFont="1" applyNumberFormat="1">
      <alignment readingOrder="0"/>
    </xf>
    <xf borderId="4" fillId="3" fontId="0" numFmtId="1" xfId="0" applyAlignment="1" applyBorder="1" applyFont="1" applyNumberForma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5" fontId="0" numFmtId="0" xfId="0" applyAlignment="1" applyFont="1">
      <alignment horizontal="right" readingOrder="0" shrinkToFit="0" vertical="bottom" wrapText="0"/>
    </xf>
    <xf borderId="0" fillId="11" fontId="0" numFmtId="0" xfId="0" applyAlignment="1" applyFont="1">
      <alignment horizontal="right" readingOrder="0" shrinkToFit="0" vertical="bottom" wrapText="0"/>
    </xf>
    <xf borderId="0" fillId="14" fontId="7" numFmtId="0" xfId="0" applyAlignment="1" applyFont="1">
      <alignment readingOrder="0" shrinkToFit="0" vertical="bottom" wrapText="0"/>
    </xf>
    <xf borderId="0" fillId="16" fontId="1" numFmtId="0" xfId="0" applyAlignment="1" applyFont="1">
      <alignment horizontal="center" readingOrder="0"/>
    </xf>
    <xf borderId="0" fillId="16" fontId="2" numFmtId="2" xfId="0" applyAlignment="1" applyFont="1" applyNumberFormat="1">
      <alignment horizontal="center" readingOrder="0"/>
    </xf>
    <xf borderId="0" fillId="16" fontId="1" numFmtId="2" xfId="0" applyAlignment="1" applyFont="1" applyNumberFormat="1">
      <alignment horizontal="center" readingOrder="0"/>
    </xf>
    <xf borderId="0" fillId="10" fontId="0" numFmtId="166" xfId="0" applyAlignment="1" applyFont="1" applyNumberFormat="1">
      <alignment horizontal="right" readingOrder="0" shrinkToFit="0" vertical="bottom" wrapText="0"/>
    </xf>
    <xf borderId="4" fillId="9" fontId="2" numFmtId="164" xfId="0" applyAlignment="1" applyBorder="1" applyFont="1" applyNumberFormat="1">
      <alignment horizontal="right" readingOrder="0"/>
    </xf>
    <xf borderId="4" fillId="9" fontId="0" numFmtId="169" xfId="0" applyAlignment="1" applyBorder="1" applyFont="1" applyNumberFormat="1">
      <alignment readingOrder="0"/>
    </xf>
    <xf borderId="0" fillId="14" fontId="7" numFmtId="0" xfId="0" applyAlignment="1" applyFont="1">
      <alignment horizontal="center" readingOrder="0" shrinkToFit="0" vertical="bottom" wrapText="0"/>
    </xf>
    <xf borderId="4" fillId="24" fontId="0" numFmtId="1" xfId="0" applyAlignment="1" applyBorder="1" applyFont="1" applyNumberFormat="1">
      <alignment horizontal="center" readingOrder="0"/>
    </xf>
    <xf borderId="4" fillId="10" fontId="1" numFmtId="0" xfId="0" applyAlignment="1" applyBorder="1" applyFont="1">
      <alignment readingOrder="0"/>
    </xf>
    <xf borderId="4" fillId="2" fontId="0" numFmtId="169" xfId="0" applyAlignment="1" applyBorder="1" applyFont="1" applyNumberFormat="1">
      <alignment readingOrder="0"/>
    </xf>
    <xf borderId="0" fillId="2" fontId="6" numFmtId="1" xfId="0" applyAlignment="1" applyFont="1" applyNumberFormat="1">
      <alignment horizontal="center" readingOrder="0" vertical="center"/>
    </xf>
    <xf borderId="0" fillId="2" fontId="8" numFmtId="2" xfId="0" applyAlignment="1" applyFont="1" applyNumberFormat="1">
      <alignment horizontal="center" readingOrder="0" vertical="center"/>
    </xf>
    <xf borderId="4" fillId="5" fontId="2" numFmtId="0" xfId="0" applyAlignment="1" applyBorder="1" applyFont="1">
      <alignment readingOrder="0"/>
    </xf>
    <xf borderId="4" fillId="14" fontId="0" numFmtId="1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left" readingOrder="0"/>
    </xf>
    <xf borderId="4" fillId="11" fontId="3" numFmtId="164" xfId="0" applyAlignment="1" applyBorder="1" applyFont="1" applyNumberFormat="1">
      <alignment horizontal="right" readingOrder="0"/>
    </xf>
    <xf borderId="0" fillId="11" fontId="0" numFmtId="166" xfId="0" applyAlignment="1" applyFont="1" applyNumberFormat="1">
      <alignment horizontal="right" readingOrder="0" shrinkToFit="0" vertical="bottom" wrapText="0"/>
    </xf>
    <xf borderId="4" fillId="14" fontId="3" numFmtId="164" xfId="0" applyAlignment="1" applyBorder="1" applyFont="1" applyNumberFormat="1">
      <alignment horizontal="right" readingOrder="0"/>
    </xf>
    <xf borderId="4" fillId="6" fontId="2" numFmtId="0" xfId="0" applyAlignment="1" applyBorder="1" applyFont="1">
      <alignment readingOrder="0"/>
    </xf>
    <xf borderId="0" fillId="24" fontId="2" numFmtId="2" xfId="0" applyAlignment="1" applyFont="1" applyNumberFormat="1">
      <alignment horizontal="center" readingOrder="0"/>
    </xf>
    <xf borderId="0" fillId="24" fontId="6" numFmtId="1" xfId="0" applyAlignment="1" applyFont="1" applyNumberFormat="1">
      <alignment horizontal="center" readingOrder="0" vertical="center"/>
    </xf>
    <xf borderId="0" fillId="9" fontId="0" numFmtId="169" xfId="0" applyFont="1" applyNumberFormat="1"/>
    <xf borderId="4" fillId="22" fontId="2" numFmtId="0" xfId="0" applyBorder="1" applyFont="1"/>
    <xf borderId="4" fillId="25" fontId="1" numFmtId="0" xfId="0" applyAlignment="1" applyBorder="1" applyFill="1" applyFont="1">
      <alignment readingOrder="0"/>
    </xf>
    <xf borderId="4" fillId="14" fontId="0" numFmtId="169" xfId="0" applyAlignment="1" applyBorder="1" applyFont="1" applyNumberFormat="1">
      <alignment readingOrder="0"/>
    </xf>
    <xf borderId="0" fillId="26" fontId="6" numFmtId="1" xfId="0" applyAlignment="1" applyFill="1" applyFont="1" applyNumberFormat="1">
      <alignment horizontal="center" readingOrder="0" vertical="center"/>
    </xf>
    <xf borderId="0" fillId="25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23" fontId="2" numFmtId="2" xfId="0" applyAlignment="1" applyFont="1" applyNumberFormat="1">
      <alignment horizontal="center" readingOrder="0"/>
    </xf>
    <xf borderId="0" fillId="23" fontId="1" numFmtId="2" xfId="0" applyAlignment="1" applyFont="1" applyNumberFormat="1">
      <alignment horizontal="center" readingOrder="0"/>
    </xf>
    <xf borderId="0" fillId="23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2" xfId="0" applyAlignment="1" applyFont="1" applyNumberFormat="1">
      <alignment readingOrder="0"/>
    </xf>
    <xf borderId="4" fillId="18" fontId="2" numFmtId="0" xfId="0" applyAlignment="1" applyBorder="1" applyFont="1">
      <alignment horizontal="left"/>
    </xf>
    <xf borderId="4" fillId="18" fontId="2" numFmtId="164" xfId="0" applyBorder="1" applyFont="1" applyNumberFormat="1"/>
    <xf borderId="4" fillId="18" fontId="2" numFmtId="2" xfId="0" applyBorder="1" applyFont="1" applyNumberFormat="1"/>
    <xf borderId="4" fillId="18" fontId="2" numFmtId="0" xfId="0" applyAlignment="1" applyBorder="1" applyFont="1">
      <alignment horizontal="center"/>
    </xf>
    <xf borderId="4" fillId="18" fontId="2" numFmtId="165" xfId="0" applyBorder="1" applyFont="1" applyNumberFormat="1"/>
    <xf borderId="0" fillId="18" fontId="2" numFmtId="166" xfId="0" applyFont="1" applyNumberFormat="1"/>
    <xf borderId="0" fillId="2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9" xfId="0" applyFont="1" applyNumberFormat="1"/>
    <xf borderId="0" fillId="0" fontId="1" numFmtId="2" xfId="0" applyFont="1" applyNumberFormat="1"/>
    <xf borderId="0" fillId="2" fontId="1" numFmtId="166" xfId="0" applyAlignment="1" applyFont="1" applyNumberFormat="1">
      <alignment readingOrder="0"/>
    </xf>
    <xf borderId="0" fillId="18" fontId="2" numFmtId="0" xfId="0" applyFont="1"/>
    <xf borderId="0" fillId="18" fontId="2" numFmtId="0" xfId="0" applyAlignment="1" applyFont="1">
      <alignment horizontal="center"/>
    </xf>
    <xf borderId="0" fillId="18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1</xdr:row>
      <xdr:rowOff>123825</xdr:rowOff>
    </xdr:from>
    <xdr:ext cx="4867275" cy="3514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12.11"/>
    <col customWidth="1" min="3" max="3" width="11.0"/>
    <col customWidth="1" min="4" max="4" width="5.0"/>
    <col customWidth="1" min="5" max="5" width="5.78"/>
    <col customWidth="1" min="6" max="6" width="5.33"/>
    <col customWidth="1" min="7" max="7" width="7.22"/>
    <col customWidth="1" min="8" max="8" width="4.11"/>
    <col customWidth="1" min="9" max="9" width="4.67"/>
    <col customWidth="1" min="10" max="10" width="4.44"/>
    <col customWidth="1" min="11" max="11" width="4.78"/>
    <col customWidth="1" min="12" max="12" width="5.11"/>
    <col customWidth="1" min="13" max="13" width="6.78"/>
    <col customWidth="1" min="14" max="14" width="5.89"/>
    <col customWidth="1" min="15" max="15" width="5.22"/>
    <col customWidth="1" min="16" max="16" width="5.78"/>
    <col customWidth="1" min="17" max="17" width="10.56"/>
    <col customWidth="1" min="18" max="18" width="6.56"/>
    <col customWidth="1" min="19" max="19" width="10.11"/>
    <col customWidth="1" min="20" max="20" width="4.11"/>
    <col customWidth="1" min="21" max="21" width="4.22"/>
    <col customWidth="1" min="22" max="24" width="3.33"/>
    <col customWidth="1" min="25" max="25" width="3.56"/>
    <col customWidth="1" min="26" max="26" width="6.44"/>
    <col customWidth="1" min="27" max="27" width="11.33"/>
    <col customWidth="1" min="28" max="28" width="5.67"/>
    <col customWidth="1" min="29" max="29" width="10.56"/>
    <col customWidth="1" min="30" max="30" width="5.11"/>
    <col customWidth="1" min="31" max="32" width="10.56"/>
    <col customWidth="1" min="33" max="33" width="5.22"/>
    <col customWidth="1" min="34" max="35" width="10.56"/>
    <col customWidth="1" min="36" max="36" width="6.33"/>
    <col customWidth="1" min="37" max="37" width="3.78"/>
    <col customWidth="1" min="38" max="38" width="7.0"/>
    <col customWidth="1" min="39" max="39" width="14.78"/>
    <col customWidth="1" min="40" max="40" width="5.22"/>
    <col customWidth="1" min="41" max="41" width="4.56"/>
    <col customWidth="1" min="42" max="42" width="6.78"/>
    <col customWidth="1" min="43" max="43" width="5.67"/>
    <col customWidth="1" min="44" max="44" width="6.22"/>
    <col customWidth="1" min="45" max="45" width="7.22"/>
    <col customWidth="1" min="46" max="47" width="5.89"/>
    <col customWidth="1" min="48" max="48" width="10.56"/>
    <col customWidth="1" min="49" max="49" width="8.22"/>
    <col customWidth="1" min="50" max="50" width="6.78"/>
    <col customWidth="1" min="51" max="52" width="8.11"/>
    <col customWidth="1" min="53" max="53" width="5.67"/>
    <col customWidth="1" min="54" max="54" width="11.56"/>
    <col customWidth="1" min="55" max="56" width="10.0"/>
    <col customWidth="1" min="57" max="57" width="8.44"/>
    <col customWidth="1" min="58" max="58" width="10.0"/>
    <col customWidth="1" min="59" max="59" width="5.44"/>
    <col customWidth="1" min="60" max="60" width="8.0"/>
    <col customWidth="1" min="61" max="61" width="8.67"/>
    <col customWidth="1" min="62" max="62" width="11.22"/>
    <col customWidth="1" min="63" max="63" width="9.22"/>
    <col customWidth="1" min="64" max="64" width="10.44"/>
    <col customWidth="1" min="65" max="65" width="5.33"/>
    <col customWidth="1" min="66" max="66" width="11.67"/>
    <col customWidth="1" min="67" max="67" width="12.89"/>
    <col customWidth="1" min="68" max="68" width="11.33"/>
    <col customWidth="1" min="69" max="69" width="7.11"/>
    <col customWidth="1" min="70" max="70" width="7.89"/>
    <col customWidth="1" min="71" max="71" width="9.0"/>
    <col customWidth="1" min="72" max="72" width="10.22"/>
    <col customWidth="1" min="73" max="73" width="6.33"/>
    <col customWidth="1" min="74" max="74" width="8.22"/>
    <col customWidth="1" min="75" max="75" width="10.0"/>
    <col customWidth="1" min="76" max="76" width="10.56"/>
    <col customWidth="1" min="77" max="77" width="9.0"/>
    <col customWidth="1" min="78" max="78" width="5.89"/>
    <col customWidth="1" min="79" max="81" width="7.67"/>
    <col customWidth="1" min="82" max="82" width="15.44"/>
  </cols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7"/>
      <c r="R1" s="11"/>
      <c r="S1" s="13"/>
      <c r="T1" s="11"/>
      <c r="U1" s="11"/>
      <c r="V1" s="11"/>
      <c r="W1" s="11"/>
      <c r="X1" s="11"/>
      <c r="Y1" s="1"/>
      <c r="Z1" s="15" t="s">
        <v>11</v>
      </c>
      <c r="AA1" s="17"/>
      <c r="AB1" s="19" t="s">
        <v>13</v>
      </c>
      <c r="AC1" s="21"/>
      <c r="AD1" s="1"/>
      <c r="AE1" s="23"/>
      <c r="AF1" s="23"/>
      <c r="AG1" s="23"/>
      <c r="AH1" s="23"/>
      <c r="AJ1" s="25" t="s">
        <v>15</v>
      </c>
      <c r="AK1" s="28"/>
      <c r="AM1" s="28"/>
      <c r="AN1" s="28"/>
      <c r="AO1" s="28"/>
      <c r="AQ1" s="28"/>
      <c r="AR1" s="28"/>
      <c r="AX1" s="23"/>
      <c r="AY1" s="29"/>
      <c r="BE1" s="30"/>
      <c r="BZ1" s="31"/>
      <c r="CD1" s="33"/>
    </row>
    <row r="2">
      <c r="A2" s="35" t="s">
        <v>19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9"/>
      <c r="R2" s="11"/>
      <c r="S2" s="13"/>
      <c r="T2" s="11"/>
      <c r="U2" s="11"/>
      <c r="V2" s="11"/>
      <c r="W2" s="11"/>
      <c r="X2" s="11"/>
      <c r="Y2" s="1"/>
      <c r="Z2" s="40" t="s">
        <v>22</v>
      </c>
      <c r="AA2" s="41" t="s">
        <v>23</v>
      </c>
      <c r="AB2" s="43" t="s">
        <v>25</v>
      </c>
      <c r="AC2" s="1"/>
      <c r="AD2" s="23"/>
      <c r="AE2" s="23"/>
      <c r="AF2" s="23"/>
      <c r="AG2" s="23"/>
      <c r="AI2" s="45"/>
      <c r="AJ2" s="45" t="s">
        <v>27</v>
      </c>
      <c r="AL2" s="28"/>
      <c r="AM2" s="28"/>
      <c r="AN2" s="28"/>
      <c r="AP2" s="28"/>
      <c r="AQ2" s="28"/>
      <c r="AX2" s="23"/>
      <c r="AY2" s="52">
        <f>median(D10:D105)</f>
        <v>4.25</v>
      </c>
      <c r="AZ2" s="54">
        <f t="shared" ref="AZ2:AZ4" si="1">BA2/(sum($BA$2:$BA$4))</f>
        <v>0.3431372549</v>
      </c>
      <c r="BA2" s="55">
        <v>105.0</v>
      </c>
      <c r="BB2" s="56" t="s">
        <v>69</v>
      </c>
      <c r="BC2" s="57" t="s">
        <v>72</v>
      </c>
      <c r="BD2" s="58"/>
      <c r="BE2" s="59"/>
      <c r="BF2" s="58"/>
      <c r="BG2" s="58"/>
      <c r="BH2" s="58"/>
      <c r="BI2" s="58"/>
      <c r="BJ2" s="60"/>
      <c r="BZ2" s="31"/>
      <c r="CD2" s="33"/>
    </row>
    <row r="3">
      <c r="A3" s="61" t="s">
        <v>78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  <c r="R3" s="11"/>
      <c r="S3" s="13"/>
      <c r="T3" s="11"/>
      <c r="U3" s="11"/>
      <c r="V3" s="11"/>
      <c r="W3" s="11"/>
      <c r="X3" s="11"/>
      <c r="Y3" s="1"/>
      <c r="Z3" s="40" t="s">
        <v>84</v>
      </c>
      <c r="AA3" s="41" t="s">
        <v>85</v>
      </c>
      <c r="AB3" s="64" t="s">
        <v>86</v>
      </c>
      <c r="AC3" s="29" t="s">
        <v>88</v>
      </c>
      <c r="AD3" s="23"/>
      <c r="AE3" s="23"/>
      <c r="AF3" s="23"/>
      <c r="AG3" s="23"/>
      <c r="AI3" s="45"/>
      <c r="AJ3" s="45" t="s">
        <v>89</v>
      </c>
      <c r="AL3" s="28"/>
      <c r="AM3" s="28"/>
      <c r="AN3" s="28"/>
      <c r="AP3" s="28"/>
      <c r="AQ3" s="28"/>
      <c r="AT3" s="3"/>
      <c r="AU3" s="3" t="s">
        <v>91</v>
      </c>
      <c r="AX3" s="23"/>
      <c r="AY3" s="52">
        <f>median(D195:D318)</f>
        <v>6.54</v>
      </c>
      <c r="AZ3" s="54">
        <f t="shared" si="1"/>
        <v>0.4019607843</v>
      </c>
      <c r="BA3" s="55">
        <v>123.0</v>
      </c>
      <c r="BB3" s="65" t="s">
        <v>96</v>
      </c>
      <c r="BC3" s="57" t="s">
        <v>99</v>
      </c>
      <c r="BD3" s="58"/>
      <c r="BE3" s="59"/>
      <c r="BF3" s="58"/>
      <c r="BG3" s="58"/>
      <c r="BH3" s="58"/>
      <c r="BI3" s="58"/>
      <c r="BJ3" s="60"/>
      <c r="BZ3" s="31"/>
      <c r="CD3" s="33"/>
    </row>
    <row r="4">
      <c r="A4" s="3" t="s">
        <v>101</v>
      </c>
      <c r="R4" s="11"/>
      <c r="S4" s="13"/>
      <c r="T4" s="11"/>
      <c r="U4" s="11"/>
      <c r="V4" s="11"/>
      <c r="W4" s="11"/>
      <c r="X4" s="11"/>
      <c r="Y4" s="1"/>
      <c r="Z4" s="66"/>
      <c r="AA4" s="41"/>
      <c r="AB4" s="67"/>
      <c r="AC4" s="1"/>
      <c r="AD4" s="23"/>
      <c r="AE4" s="23"/>
      <c r="AF4" s="23"/>
      <c r="AG4" s="23"/>
      <c r="AI4" s="28"/>
      <c r="AJ4" s="28"/>
      <c r="AL4" s="28"/>
      <c r="AM4" s="28"/>
      <c r="AN4" s="28"/>
      <c r="AP4" s="28"/>
      <c r="AQ4" s="28"/>
      <c r="AT4" s="29"/>
      <c r="AU4" s="29"/>
      <c r="AV4" s="3"/>
      <c r="AX4" s="23"/>
      <c r="AY4" s="1"/>
      <c r="AZ4" s="54">
        <f t="shared" si="1"/>
        <v>0.2549019608</v>
      </c>
      <c r="BA4" s="55">
        <v>78.0</v>
      </c>
      <c r="BB4" s="68" t="s">
        <v>105</v>
      </c>
      <c r="BC4" s="57" t="s">
        <v>107</v>
      </c>
      <c r="BD4" s="58"/>
      <c r="BE4" s="59"/>
      <c r="BF4" s="58"/>
      <c r="BG4" s="58"/>
      <c r="BH4" s="58"/>
      <c r="BI4" s="58"/>
      <c r="BJ4" s="60"/>
      <c r="BZ4" s="31"/>
      <c r="CD4" s="33"/>
    </row>
    <row r="5">
      <c r="A5" s="3" t="s">
        <v>110</v>
      </c>
      <c r="R5" s="11"/>
      <c r="S5" s="13"/>
      <c r="T5" s="11"/>
      <c r="U5" s="11"/>
      <c r="V5" s="11"/>
      <c r="W5" s="11"/>
      <c r="X5" s="11"/>
      <c r="Y5" s="1"/>
      <c r="Z5" s="66" t="s">
        <v>111</v>
      </c>
      <c r="AA5" s="41" t="s">
        <v>112</v>
      </c>
      <c r="AB5" s="67" t="s">
        <v>114</v>
      </c>
      <c r="AC5" s="1"/>
      <c r="AD5" s="23"/>
      <c r="AE5" s="23"/>
      <c r="AF5" s="23"/>
      <c r="AG5" s="23"/>
      <c r="AI5" s="28"/>
      <c r="AJ5" s="28"/>
      <c r="AL5" s="28"/>
      <c r="AM5" s="28"/>
      <c r="AN5" s="28"/>
      <c r="AP5" s="28"/>
      <c r="AQ5" s="28"/>
      <c r="AT5" s="29"/>
      <c r="AU5" s="29" t="s">
        <v>115</v>
      </c>
      <c r="AV5" s="3" t="s">
        <v>116</v>
      </c>
      <c r="AX5" s="69"/>
      <c r="AY5" s="1"/>
      <c r="AZ5" s="54">
        <f t="shared" ref="AZ5:BA5" si="2">sum(AZ2:AZ3)</f>
        <v>0.7450980392</v>
      </c>
      <c r="BA5" s="70">
        <f t="shared" si="2"/>
        <v>228</v>
      </c>
      <c r="BB5" s="71" t="s">
        <v>121</v>
      </c>
      <c r="BC5" s="57" t="s">
        <v>123</v>
      </c>
      <c r="BD5" s="72"/>
      <c r="BE5" s="59"/>
      <c r="BF5" s="72"/>
      <c r="BG5" s="72"/>
      <c r="BH5" s="72"/>
      <c r="BI5" s="72"/>
      <c r="BJ5" s="60"/>
      <c r="BL5" s="73"/>
      <c r="BZ5" s="31"/>
      <c r="CD5" s="33"/>
    </row>
    <row r="6">
      <c r="A6" s="3" t="s">
        <v>127</v>
      </c>
      <c r="R6" s="11"/>
      <c r="S6" s="13"/>
      <c r="T6" s="11"/>
      <c r="U6" s="11"/>
      <c r="V6" s="11"/>
      <c r="W6" s="11"/>
      <c r="X6" s="11"/>
      <c r="Y6" s="1"/>
      <c r="AA6" s="29"/>
      <c r="AB6" s="74"/>
      <c r="AC6" s="21"/>
      <c r="AD6" s="75" t="s">
        <v>130</v>
      </c>
      <c r="AE6" s="76"/>
      <c r="AF6" s="76"/>
      <c r="AG6" s="76"/>
      <c r="AH6" s="23"/>
      <c r="AJ6" s="28"/>
      <c r="AK6" s="28"/>
      <c r="AM6" s="28"/>
      <c r="AN6" s="28"/>
      <c r="AO6" s="28"/>
      <c r="AQ6" s="28"/>
      <c r="AR6" s="28"/>
      <c r="AT6" s="77"/>
      <c r="AU6" s="77"/>
      <c r="AV6" s="78" t="s">
        <v>134</v>
      </c>
      <c r="AX6" s="23"/>
      <c r="AY6" s="1"/>
      <c r="BE6" s="30"/>
      <c r="BZ6" s="31"/>
      <c r="CD6" s="33"/>
    </row>
    <row r="7">
      <c r="A7" s="29"/>
      <c r="B7" s="1"/>
      <c r="C7" s="1"/>
      <c r="D7" s="1"/>
      <c r="E7" s="1"/>
      <c r="F7" s="1"/>
      <c r="G7" s="1"/>
      <c r="H7" s="1"/>
      <c r="I7" s="1"/>
      <c r="J7" s="29"/>
      <c r="K7" s="29"/>
      <c r="L7" s="1"/>
      <c r="M7" s="1"/>
      <c r="N7" s="29"/>
      <c r="O7" s="29"/>
      <c r="P7" s="29"/>
      <c r="Q7" s="29"/>
      <c r="R7" s="11"/>
      <c r="S7" s="13"/>
      <c r="T7" s="11"/>
      <c r="U7" s="11"/>
      <c r="V7" s="11"/>
      <c r="W7" s="11"/>
      <c r="X7" s="11"/>
      <c r="Y7" s="1"/>
      <c r="Z7" s="1"/>
      <c r="AA7" s="1"/>
      <c r="AB7" s="74"/>
      <c r="AC7" s="17"/>
      <c r="AD7" s="1"/>
      <c r="AE7" s="21"/>
      <c r="AF7" s="21"/>
      <c r="AG7" s="21"/>
      <c r="AH7" s="21"/>
      <c r="AI7" s="17"/>
      <c r="AJ7" s="11"/>
      <c r="AK7" s="11"/>
      <c r="AL7" s="1"/>
      <c r="AM7" s="11"/>
      <c r="AN7" s="11"/>
      <c r="AO7" s="79" t="s">
        <v>140</v>
      </c>
      <c r="AP7" s="1"/>
      <c r="AQ7" s="11"/>
      <c r="AR7" s="11"/>
      <c r="AS7" s="1"/>
      <c r="AT7" s="77"/>
      <c r="AU7" s="77"/>
      <c r="AV7" s="80">
        <v>400.0</v>
      </c>
      <c r="AW7" s="1"/>
      <c r="AX7" s="21"/>
      <c r="AY7" s="1"/>
      <c r="AZ7" s="1"/>
      <c r="BA7" s="1"/>
      <c r="BB7" s="29"/>
      <c r="BC7" s="1"/>
      <c r="BD7" s="1"/>
      <c r="BE7" s="8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82" t="s">
        <v>147</v>
      </c>
      <c r="CA7" s="1"/>
      <c r="CB7" s="1"/>
      <c r="CC7" s="1"/>
      <c r="CD7" s="83"/>
    </row>
    <row r="8">
      <c r="A8" s="29"/>
      <c r="B8" s="1"/>
      <c r="C8" s="1"/>
      <c r="D8" s="1"/>
      <c r="E8" s="1"/>
      <c r="F8" s="1"/>
      <c r="G8" s="1"/>
      <c r="H8" s="1"/>
      <c r="I8" s="1"/>
      <c r="J8" s="29"/>
      <c r="K8" s="29"/>
      <c r="L8" s="1"/>
      <c r="M8" s="1"/>
      <c r="N8" s="29"/>
      <c r="O8" s="29"/>
      <c r="P8" s="29"/>
      <c r="Q8" s="29"/>
      <c r="R8" s="79"/>
      <c r="S8" s="84"/>
      <c r="T8" s="84" t="s">
        <v>153</v>
      </c>
      <c r="U8" s="11"/>
      <c r="V8" s="11"/>
      <c r="W8" s="11"/>
      <c r="X8" s="11"/>
      <c r="Y8" s="29" t="s">
        <v>155</v>
      </c>
      <c r="Z8" s="1"/>
      <c r="AA8" s="1"/>
      <c r="AB8" s="74"/>
      <c r="AC8" s="17"/>
      <c r="AD8" s="85" t="s">
        <v>156</v>
      </c>
      <c r="AE8" s="21"/>
      <c r="AF8" s="21"/>
      <c r="AG8" s="21"/>
      <c r="AH8" s="21"/>
      <c r="AI8" s="17"/>
      <c r="AJ8" s="11"/>
      <c r="AK8" s="11"/>
      <c r="AL8" s="1"/>
      <c r="AM8" s="11"/>
      <c r="AN8" s="11"/>
      <c r="AO8" s="11"/>
      <c r="AP8" s="1"/>
      <c r="AQ8" s="79" t="s">
        <v>158</v>
      </c>
      <c r="AR8" s="11"/>
      <c r="AS8" s="1"/>
      <c r="AT8" s="17"/>
      <c r="AU8" s="17"/>
      <c r="AV8" s="86" t="s">
        <v>159</v>
      </c>
      <c r="AW8" s="1"/>
      <c r="AX8" s="21"/>
      <c r="AY8" s="1"/>
      <c r="AZ8" s="1"/>
      <c r="BA8" s="1"/>
      <c r="BB8" s="1"/>
      <c r="BC8" s="1"/>
      <c r="BD8" s="87"/>
      <c r="BE8" s="88"/>
      <c r="BF8" s="87" t="s">
        <v>165</v>
      </c>
      <c r="BG8" s="37"/>
      <c r="BH8" s="37"/>
      <c r="BI8" s="37"/>
      <c r="BJ8" s="89" t="s">
        <v>168</v>
      </c>
      <c r="BK8" s="89" t="s">
        <v>168</v>
      </c>
      <c r="BL8" s="89" t="s">
        <v>168</v>
      </c>
      <c r="BM8" s="89" t="s">
        <v>168</v>
      </c>
      <c r="BN8" s="90" t="s">
        <v>171</v>
      </c>
      <c r="BO8" s="90" t="s">
        <v>171</v>
      </c>
      <c r="BP8" s="90" t="s">
        <v>171</v>
      </c>
      <c r="BQ8" s="90" t="s">
        <v>171</v>
      </c>
      <c r="BR8" s="91" t="s">
        <v>173</v>
      </c>
      <c r="BS8" s="91" t="s">
        <v>173</v>
      </c>
      <c r="BT8" s="91" t="s">
        <v>173</v>
      </c>
      <c r="BU8" s="91" t="s">
        <v>173</v>
      </c>
      <c r="BV8" s="92" t="s">
        <v>175</v>
      </c>
      <c r="BW8" s="92" t="s">
        <v>175</v>
      </c>
      <c r="BX8" s="92" t="s">
        <v>175</v>
      </c>
      <c r="BY8" s="92" t="s">
        <v>175</v>
      </c>
      <c r="BZ8" s="93" t="s">
        <v>176</v>
      </c>
      <c r="CA8" s="92" t="s">
        <v>176</v>
      </c>
      <c r="CB8" s="92" t="s">
        <v>176</v>
      </c>
      <c r="CC8" s="92" t="s">
        <v>176</v>
      </c>
      <c r="CD8" s="94" t="s">
        <v>179</v>
      </c>
    </row>
    <row r="9">
      <c r="A9" s="95" t="s">
        <v>180</v>
      </c>
      <c r="B9" s="95" t="s">
        <v>182</v>
      </c>
      <c r="C9" s="95" t="s">
        <v>183</v>
      </c>
      <c r="D9" s="95" t="s">
        <v>184</v>
      </c>
      <c r="E9" s="95" t="s">
        <v>185</v>
      </c>
      <c r="F9" s="95" t="s">
        <v>187</v>
      </c>
      <c r="G9" s="95" t="s">
        <v>188</v>
      </c>
      <c r="H9" s="95" t="s">
        <v>189</v>
      </c>
      <c r="I9" s="95" t="s">
        <v>190</v>
      </c>
      <c r="J9" s="96" t="s">
        <v>191</v>
      </c>
      <c r="K9" s="96" t="s">
        <v>193</v>
      </c>
      <c r="L9" s="95" t="s">
        <v>194</v>
      </c>
      <c r="M9" s="95" t="s">
        <v>195</v>
      </c>
      <c r="N9" s="96" t="s">
        <v>196</v>
      </c>
      <c r="O9" s="96" t="s">
        <v>197</v>
      </c>
      <c r="P9" s="96" t="s">
        <v>198</v>
      </c>
      <c r="Q9" s="96" t="s">
        <v>199</v>
      </c>
      <c r="R9" s="18" t="s">
        <v>200</v>
      </c>
      <c r="S9" s="97" t="str">
        <f t="shared" ref="S9:S318" si="4">B9</f>
        <v>HIP#</v>
      </c>
      <c r="T9" s="98" t="s">
        <v>205</v>
      </c>
      <c r="U9" s="98" t="s">
        <v>207</v>
      </c>
      <c r="V9" s="98" t="s">
        <v>209</v>
      </c>
      <c r="W9" s="98" t="s">
        <v>210</v>
      </c>
      <c r="X9" s="98" t="s">
        <v>211</v>
      </c>
      <c r="Y9" s="99" t="s">
        <v>212</v>
      </c>
      <c r="Z9" s="95" t="s">
        <v>2</v>
      </c>
      <c r="AA9" s="95" t="s">
        <v>214</v>
      </c>
      <c r="AB9" s="100" t="s">
        <v>215</v>
      </c>
      <c r="AC9" s="101" t="s">
        <v>218</v>
      </c>
      <c r="AD9" s="102" t="s">
        <v>220</v>
      </c>
      <c r="AE9" s="103" t="s">
        <v>194</v>
      </c>
      <c r="AF9" s="104" t="str">
        <f t="shared" ref="AF9:AF318" si="5">B9</f>
        <v>HIP#</v>
      </c>
      <c r="AG9" s="103" t="s">
        <v>225</v>
      </c>
      <c r="AH9" s="104" t="str">
        <f t="shared" ref="AH9:AH149" si="6">C9</f>
        <v>HD#</v>
      </c>
      <c r="AI9" s="103" t="s">
        <v>227</v>
      </c>
      <c r="AJ9" s="105" t="s">
        <v>225</v>
      </c>
      <c r="AK9" s="105" t="s">
        <v>229</v>
      </c>
      <c r="AL9" s="103" t="s">
        <v>230</v>
      </c>
      <c r="AM9" s="105" t="s">
        <v>196</v>
      </c>
      <c r="AN9" s="105" t="s">
        <v>231</v>
      </c>
      <c r="AO9" s="105" t="s">
        <v>232</v>
      </c>
      <c r="AP9" s="103" t="s">
        <v>233</v>
      </c>
      <c r="AQ9" s="105" t="s">
        <v>234</v>
      </c>
      <c r="AR9" s="105" t="s">
        <v>236</v>
      </c>
      <c r="AS9" s="103" t="s">
        <v>237</v>
      </c>
      <c r="AT9" s="103" t="s">
        <v>238</v>
      </c>
      <c r="AU9" s="103" t="s">
        <v>239</v>
      </c>
      <c r="AV9" s="103" t="s">
        <v>240</v>
      </c>
      <c r="AW9" s="103" t="s">
        <v>241</v>
      </c>
      <c r="AX9" s="103" t="s">
        <v>242</v>
      </c>
      <c r="AY9" s="103" t="s">
        <v>243</v>
      </c>
      <c r="AZ9" s="103" t="s">
        <v>244</v>
      </c>
      <c r="BA9" s="106" t="str">
        <f t="shared" ref="BA9:BA319" si="7">Y9</f>
        <v>#lists</v>
      </c>
      <c r="BB9" s="106" t="s">
        <v>248</v>
      </c>
      <c r="BC9" s="106" t="str">
        <f t="shared" ref="BC9:BD9" si="3">B9</f>
        <v>HIP#</v>
      </c>
      <c r="BD9" s="106" t="str">
        <f t="shared" si="3"/>
        <v>HD#</v>
      </c>
      <c r="BE9" s="107" t="s">
        <v>250</v>
      </c>
      <c r="BF9" s="106" t="s">
        <v>30</v>
      </c>
      <c r="BG9" s="106" t="s">
        <v>31</v>
      </c>
      <c r="BH9" s="106" t="s">
        <v>32</v>
      </c>
      <c r="BI9" s="106" t="s">
        <v>33</v>
      </c>
      <c r="BJ9" s="106" t="s">
        <v>34</v>
      </c>
      <c r="BK9" s="106" t="s">
        <v>35</v>
      </c>
      <c r="BL9" s="106" t="s">
        <v>36</v>
      </c>
      <c r="BM9" s="106" t="s">
        <v>37</v>
      </c>
      <c r="BN9" s="106" t="s">
        <v>38</v>
      </c>
      <c r="BO9" s="106" t="s">
        <v>39</v>
      </c>
      <c r="BP9" s="106" t="s">
        <v>40</v>
      </c>
      <c r="BQ9" s="106" t="s">
        <v>41</v>
      </c>
      <c r="BR9" s="106" t="s">
        <v>42</v>
      </c>
      <c r="BS9" s="106" t="s">
        <v>43</v>
      </c>
      <c r="BT9" s="106" t="s">
        <v>44</v>
      </c>
      <c r="BU9" s="106" t="s">
        <v>45</v>
      </c>
      <c r="BV9" s="106" t="s">
        <v>46</v>
      </c>
      <c r="BW9" s="106" t="s">
        <v>47</v>
      </c>
      <c r="BX9" s="106" t="s">
        <v>48</v>
      </c>
      <c r="BY9" s="106" t="s">
        <v>49</v>
      </c>
      <c r="BZ9" s="108" t="s">
        <v>256</v>
      </c>
      <c r="CA9" s="109" t="s">
        <v>258</v>
      </c>
      <c r="CB9" s="109" t="s">
        <v>261</v>
      </c>
      <c r="CC9" s="109" t="s">
        <v>262</v>
      </c>
      <c r="CD9" s="110" t="s">
        <v>263</v>
      </c>
    </row>
    <row r="10">
      <c r="A10" s="111">
        <f t="shared" ref="A10:A318" si="9">1000/G10</f>
        <v>2.637061259</v>
      </c>
      <c r="B10" s="112" t="s">
        <v>268</v>
      </c>
      <c r="C10" s="112" t="s">
        <v>270</v>
      </c>
      <c r="D10" s="113">
        <v>-1.44</v>
      </c>
      <c r="E10" s="111">
        <v>0.009</v>
      </c>
      <c r="F10" s="111">
        <v>0.007</v>
      </c>
      <c r="G10" s="114">
        <v>379.21</v>
      </c>
      <c r="H10" s="114">
        <v>1.58</v>
      </c>
      <c r="I10" s="114" t="s">
        <v>273</v>
      </c>
      <c r="J10" s="115">
        <f t="shared" ref="J10:J318" si="10">D10 - 5*log10(1000/G10) + 5</f>
        <v>1.454398907</v>
      </c>
      <c r="K10" s="116" t="s">
        <v>277</v>
      </c>
      <c r="L10" s="117" t="s">
        <v>280</v>
      </c>
      <c r="M10" t="s">
        <v>281</v>
      </c>
      <c r="N10" s="3">
        <v>-0.21</v>
      </c>
      <c r="O10" s="118">
        <f t="shared" ref="O10:O318" si="11">J10+N10</f>
        <v>1.244398907</v>
      </c>
      <c r="P10" s="119">
        <f t="shared" ref="P10:P318" si="12">-0.4*(O10-4.74)</f>
        <v>1.398240437</v>
      </c>
      <c r="Q10" s="114" t="s">
        <v>210</v>
      </c>
      <c r="R10" s="120" t="s">
        <v>287</v>
      </c>
      <c r="S10" s="97" t="str">
        <f t="shared" si="4"/>
        <v>HIP_32349_</v>
      </c>
      <c r="T10" s="120">
        <v>0.0</v>
      </c>
      <c r="U10" s="120">
        <v>0.0</v>
      </c>
      <c r="V10" s="120">
        <v>0.0</v>
      </c>
      <c r="W10" s="121">
        <v>1.0</v>
      </c>
      <c r="X10" s="120">
        <v>0.0</v>
      </c>
      <c r="Y10" s="122">
        <f t="shared" ref="Y10:Y318" si="13">sum(T10:X10)</f>
        <v>1</v>
      </c>
      <c r="Z10" s="123" t="s">
        <v>287</v>
      </c>
      <c r="AA10" s="124" t="s">
        <v>287</v>
      </c>
      <c r="AB10" s="125">
        <v>15.8</v>
      </c>
      <c r="AC10" s="126" t="s">
        <v>297</v>
      </c>
      <c r="AD10" s="127">
        <v>2.3</v>
      </c>
      <c r="AE10" s="104" t="str">
        <f t="shared" ref="AE10:AE318" si="14">L10</f>
        <v>A0mA1Va</v>
      </c>
      <c r="AF10" s="104" t="str">
        <f t="shared" si="5"/>
        <v>HIP_32349_</v>
      </c>
      <c r="AG10" s="103">
        <v>0.0</v>
      </c>
      <c r="AH10" s="104" t="str">
        <f t="shared" si="6"/>
        <v>HD_48915_</v>
      </c>
      <c r="AI10" s="128" t="s">
        <v>277</v>
      </c>
      <c r="AJ10" s="129">
        <v>9880.0</v>
      </c>
      <c r="AK10" s="45">
        <v>200.0</v>
      </c>
      <c r="AL10" s="3" t="s">
        <v>303</v>
      </c>
      <c r="AM10" s="130"/>
      <c r="AN10" s="130">
        <v>4.4</v>
      </c>
      <c r="AO10" s="131">
        <v>0.2</v>
      </c>
      <c r="AP10" s="3" t="s">
        <v>303</v>
      </c>
      <c r="AQ10" s="130">
        <v>0.5</v>
      </c>
      <c r="AR10" s="131">
        <v>0.11</v>
      </c>
      <c r="AS10" s="3" t="s">
        <v>303</v>
      </c>
      <c r="AT10" s="132">
        <f t="shared" ref="AT10:AT318" si="15"> (10^P10)^0.5 / (AJ10/5772)^2</f>
        <v>1.707100047</v>
      </c>
      <c r="AU10" s="133">
        <v>0.0</v>
      </c>
      <c r="AV10" s="134">
        <f t="shared" ref="AV10:AV11" si="16">sqrt( (0.032*(AB10^1.5)*(400/$AV$7))^2 + 1^2)</f>
        <v>2.244766244</v>
      </c>
      <c r="AW10" s="3">
        <v>0.0</v>
      </c>
      <c r="AX10" s="43">
        <v>0.0</v>
      </c>
      <c r="AY10" s="43">
        <v>0.0</v>
      </c>
      <c r="AZ10" s="43">
        <f t="shared" ref="AZ10:AZ318" si="17">AW10+AX10+AY10</f>
        <v>0</v>
      </c>
      <c r="BA10" s="135">
        <f t="shared" si="7"/>
        <v>1</v>
      </c>
      <c r="BB10" s="136" t="s">
        <v>320</v>
      </c>
      <c r="BC10" s="48" t="str">
        <f t="shared" ref="BC10:BD10" si="8">B10</f>
        <v>HIP_32349_</v>
      </c>
      <c r="BD10" s="106" t="str">
        <f t="shared" si="8"/>
        <v>HD_48915_</v>
      </c>
      <c r="BE10" s="137">
        <v>0.0</v>
      </c>
      <c r="BF10" s="48" t="s">
        <v>325</v>
      </c>
      <c r="BG10" s="138" t="s">
        <v>287</v>
      </c>
      <c r="BH10" s="138" t="s">
        <v>287</v>
      </c>
      <c r="BI10" s="138" t="s">
        <v>287</v>
      </c>
      <c r="BJ10" s="138" t="s">
        <v>287</v>
      </c>
      <c r="BK10" s="138" t="s">
        <v>287</v>
      </c>
      <c r="BL10" s="138" t="s">
        <v>287</v>
      </c>
      <c r="BM10" s="138" t="s">
        <v>287</v>
      </c>
      <c r="BN10" s="138" t="s">
        <v>287</v>
      </c>
      <c r="BO10" s="138" t="s">
        <v>287</v>
      </c>
      <c r="BP10" s="138" t="s">
        <v>287</v>
      </c>
      <c r="BQ10" s="138" t="s">
        <v>287</v>
      </c>
      <c r="BR10" s="138" t="s">
        <v>287</v>
      </c>
      <c r="BS10" s="138" t="s">
        <v>287</v>
      </c>
      <c r="BT10" s="138" t="s">
        <v>287</v>
      </c>
      <c r="BU10" s="138" t="s">
        <v>287</v>
      </c>
      <c r="BV10" s="138" t="s">
        <v>287</v>
      </c>
      <c r="BW10" s="138" t="s">
        <v>287</v>
      </c>
      <c r="BX10" s="138" t="s">
        <v>287</v>
      </c>
      <c r="BY10" s="138" t="s">
        <v>287</v>
      </c>
      <c r="BZ10" s="139">
        <f t="shared" ref="BZ10:BZ318" si="19">sqrt(10^P10)</f>
        <v>5.001729704</v>
      </c>
      <c r="CA10" s="140">
        <f t="shared" ref="CA10:CA318" si="20">1000*BZ10/A10</f>
        <v>1896.705921</v>
      </c>
      <c r="CB10" s="141">
        <f t="shared" ref="CB10:CB318" si="21">365.25636* BZ10^1.5 / AD10^0.5</f>
        <v>2694.103007</v>
      </c>
      <c r="CC10" s="141">
        <f t="shared" ref="CC10:CC318" si="22"> 9 * AD10^(-2/3) * (CB10/365.25)^(-1/3)</f>
        <v>2.653480873</v>
      </c>
      <c r="CD10" s="142">
        <f t="shared" ref="CD10:CD318" si="23">((398600441800000/(AD10*132712440042000000000))*BZ10/A10)/0.000001</f>
        <v>2.476842012</v>
      </c>
    </row>
    <row r="11">
      <c r="A11" s="111">
        <f t="shared" si="9"/>
        <v>7.678722261</v>
      </c>
      <c r="B11" s="112" t="s">
        <v>344</v>
      </c>
      <c r="C11" s="112" t="s">
        <v>345</v>
      </c>
      <c r="D11" s="113">
        <v>0.03</v>
      </c>
      <c r="E11" s="111">
        <v>-0.001</v>
      </c>
      <c r="F11" s="111">
        <v>0.005</v>
      </c>
      <c r="G11" s="114">
        <v>130.23</v>
      </c>
      <c r="H11" s="114">
        <v>0.36</v>
      </c>
      <c r="I11" s="114" t="s">
        <v>273</v>
      </c>
      <c r="J11" s="115">
        <f t="shared" si="10"/>
        <v>0.6035552028</v>
      </c>
      <c r="K11" s="116" t="s">
        <v>277</v>
      </c>
      <c r="L11" s="117" t="s">
        <v>347</v>
      </c>
      <c r="M11" t="s">
        <v>348</v>
      </c>
      <c r="N11" s="3">
        <v>-0.21</v>
      </c>
      <c r="O11" s="118">
        <f t="shared" si="11"/>
        <v>0.3935552028</v>
      </c>
      <c r="P11" s="119">
        <f t="shared" si="12"/>
        <v>1.738577919</v>
      </c>
      <c r="Q11" s="114" t="s">
        <v>210</v>
      </c>
      <c r="R11" s="120" t="s">
        <v>287</v>
      </c>
      <c r="S11" s="97" t="str">
        <f t="shared" si="4"/>
        <v>HIP_91262_</v>
      </c>
      <c r="T11" s="120">
        <v>0.0</v>
      </c>
      <c r="U11" s="120">
        <v>0.0</v>
      </c>
      <c r="V11" s="120">
        <v>0.0</v>
      </c>
      <c r="W11" s="121">
        <v>1.0</v>
      </c>
      <c r="X11" s="120">
        <v>0.0</v>
      </c>
      <c r="Y11" s="122">
        <f t="shared" si="13"/>
        <v>1</v>
      </c>
      <c r="Z11" s="143">
        <v>-4.793</v>
      </c>
      <c r="AA11" s="114" t="s">
        <v>353</v>
      </c>
      <c r="AB11" s="125">
        <v>22.8</v>
      </c>
      <c r="AC11" s="126" t="s">
        <v>297</v>
      </c>
      <c r="AD11" s="127">
        <v>2.3</v>
      </c>
      <c r="AE11" s="104" t="str">
        <f t="shared" si="14"/>
        <v>A0Va</v>
      </c>
      <c r="AF11" s="104" t="str">
        <f t="shared" si="5"/>
        <v>HIP_91262_</v>
      </c>
      <c r="AG11" s="103">
        <v>0.0</v>
      </c>
      <c r="AH11" s="104" t="str">
        <f t="shared" si="6"/>
        <v>HD_172167_</v>
      </c>
      <c r="AI11" s="128" t="s">
        <v>277</v>
      </c>
      <c r="AJ11" s="129">
        <v>9550.0</v>
      </c>
      <c r="AK11" s="45">
        <v>125.0</v>
      </c>
      <c r="AL11" s="3" t="s">
        <v>355</v>
      </c>
      <c r="AM11" s="130"/>
      <c r="AN11" s="130">
        <v>4.05</v>
      </c>
      <c r="AO11" s="131">
        <v>0.2</v>
      </c>
      <c r="AP11" s="3" t="s">
        <v>355</v>
      </c>
      <c r="AQ11" s="130">
        <v>-0.41</v>
      </c>
      <c r="AR11" s="131">
        <v>0.096</v>
      </c>
      <c r="AS11" s="3" t="s">
        <v>355</v>
      </c>
      <c r="AT11" s="132">
        <f t="shared" si="15"/>
        <v>2.703552834</v>
      </c>
      <c r="AU11" s="133">
        <v>0.0</v>
      </c>
      <c r="AV11" s="134">
        <f t="shared" si="16"/>
        <v>3.624473541</v>
      </c>
      <c r="AW11" s="3">
        <v>0.0</v>
      </c>
      <c r="AX11" s="43">
        <v>0.0</v>
      </c>
      <c r="AY11" s="43">
        <v>0.0</v>
      </c>
      <c r="AZ11" s="43">
        <f t="shared" si="17"/>
        <v>0</v>
      </c>
      <c r="BA11" s="135">
        <f t="shared" si="7"/>
        <v>1</v>
      </c>
      <c r="BB11" s="136" t="s">
        <v>320</v>
      </c>
      <c r="BC11" s="48" t="str">
        <f t="shared" ref="BC11:BD11" si="18">B11</f>
        <v>HIP_91262_</v>
      </c>
      <c r="BD11" s="106" t="str">
        <f t="shared" si="18"/>
        <v>HD_172167_</v>
      </c>
      <c r="BE11" s="137">
        <v>0.0</v>
      </c>
      <c r="BF11" s="48" t="s">
        <v>359</v>
      </c>
      <c r="BG11" s="138" t="s">
        <v>287</v>
      </c>
      <c r="BH11" s="138" t="s">
        <v>287</v>
      </c>
      <c r="BI11" s="138" t="s">
        <v>287</v>
      </c>
      <c r="BJ11" s="138" t="s">
        <v>287</v>
      </c>
      <c r="BK11" s="138" t="s">
        <v>287</v>
      </c>
      <c r="BL11" s="138" t="s">
        <v>287</v>
      </c>
      <c r="BM11" s="138" t="s">
        <v>287</v>
      </c>
      <c r="BN11" s="138" t="s">
        <v>287</v>
      </c>
      <c r="BO11" s="138" t="s">
        <v>287</v>
      </c>
      <c r="BP11" s="138" t="s">
        <v>287</v>
      </c>
      <c r="BQ11" s="138" t="s">
        <v>287</v>
      </c>
      <c r="BR11" s="138" t="s">
        <v>287</v>
      </c>
      <c r="BS11" s="138" t="s">
        <v>287</v>
      </c>
      <c r="BT11" s="138" t="s">
        <v>287</v>
      </c>
      <c r="BU11" s="138" t="s">
        <v>287</v>
      </c>
      <c r="BV11" s="138" t="s">
        <v>287</v>
      </c>
      <c r="BW11" s="138" t="s">
        <v>287</v>
      </c>
      <c r="BX11" s="138" t="s">
        <v>287</v>
      </c>
      <c r="BY11" s="138" t="s">
        <v>287</v>
      </c>
      <c r="BZ11" s="139">
        <f t="shared" si="19"/>
        <v>7.400975379</v>
      </c>
      <c r="CA11" s="140">
        <f t="shared" si="20"/>
        <v>963.8290236</v>
      </c>
      <c r="CB11" s="141">
        <f t="shared" si="21"/>
        <v>4849.168864</v>
      </c>
      <c r="CC11" s="141">
        <f t="shared" si="22"/>
        <v>2.181381326</v>
      </c>
      <c r="CD11" s="142">
        <f t="shared" si="23"/>
        <v>1.258630656</v>
      </c>
    </row>
    <row r="12">
      <c r="A12" s="111">
        <f t="shared" si="9"/>
        <v>1.3383835</v>
      </c>
      <c r="B12" s="112" t="s">
        <v>363</v>
      </c>
      <c r="C12" s="112" t="s">
        <v>364</v>
      </c>
      <c r="D12" s="113">
        <v>-0.01</v>
      </c>
      <c r="E12" s="111">
        <v>0.71</v>
      </c>
      <c r="F12" s="111">
        <v>0.04</v>
      </c>
      <c r="G12" s="114">
        <v>747.17</v>
      </c>
      <c r="H12" s="114">
        <v>0.61</v>
      </c>
      <c r="I12" s="114" t="s">
        <v>365</v>
      </c>
      <c r="J12" s="115">
        <f t="shared" si="10"/>
        <v>4.35709713</v>
      </c>
      <c r="K12" s="144" t="s">
        <v>368</v>
      </c>
      <c r="L12" s="145" t="s">
        <v>370</v>
      </c>
      <c r="M12" t="s">
        <v>372</v>
      </c>
      <c r="N12" s="3">
        <v>-0.085</v>
      </c>
      <c r="O12" s="118">
        <f t="shared" si="11"/>
        <v>4.27209713</v>
      </c>
      <c r="P12" s="119">
        <f t="shared" si="12"/>
        <v>0.187161148</v>
      </c>
      <c r="Q12" s="114" t="s">
        <v>207</v>
      </c>
      <c r="R12" s="120" t="s">
        <v>287</v>
      </c>
      <c r="S12" s="97" t="str">
        <f t="shared" si="4"/>
        <v>HIP_71683_</v>
      </c>
      <c r="T12" s="120">
        <v>0.0</v>
      </c>
      <c r="U12" s="121">
        <v>1.0</v>
      </c>
      <c r="V12" s="120">
        <v>0.0</v>
      </c>
      <c r="W12" s="120">
        <v>0.0</v>
      </c>
      <c r="X12" s="120">
        <v>0.0</v>
      </c>
      <c r="Y12" s="122">
        <f t="shared" si="13"/>
        <v>1</v>
      </c>
      <c r="Z12" s="146">
        <v>-5.002</v>
      </c>
      <c r="AA12" s="114" t="s">
        <v>377</v>
      </c>
      <c r="AB12" s="147">
        <v>3.2</v>
      </c>
      <c r="AC12" s="126" t="s">
        <v>297</v>
      </c>
      <c r="AD12" s="127">
        <v>1.02</v>
      </c>
      <c r="AE12" s="104" t="str">
        <f t="shared" si="14"/>
        <v>G2V</v>
      </c>
      <c r="AF12" s="104" t="str">
        <f t="shared" si="5"/>
        <v>HIP_71683_</v>
      </c>
      <c r="AG12" s="103">
        <v>0.0</v>
      </c>
      <c r="AH12" s="104" t="str">
        <f t="shared" si="6"/>
        <v>HD_128620_</v>
      </c>
      <c r="AI12" s="148" t="s">
        <v>379</v>
      </c>
      <c r="AJ12" s="149">
        <v>5840.0</v>
      </c>
      <c r="AK12" s="45">
        <v>69.0</v>
      </c>
      <c r="AL12" s="3" t="s">
        <v>382</v>
      </c>
      <c r="AM12" s="130"/>
      <c r="AN12" s="130">
        <v>4.31</v>
      </c>
      <c r="AO12" s="131">
        <v>0.02</v>
      </c>
      <c r="AP12" s="3" t="s">
        <v>382</v>
      </c>
      <c r="AQ12" s="130">
        <v>0.26</v>
      </c>
      <c r="AR12" s="131">
        <v>0.01</v>
      </c>
      <c r="AS12" s="3" t="s">
        <v>382</v>
      </c>
      <c r="AT12" s="132">
        <f t="shared" si="15"/>
        <v>1.211734644</v>
      </c>
      <c r="AU12" s="133">
        <v>0.0</v>
      </c>
      <c r="AV12" s="150">
        <v>0.0</v>
      </c>
      <c r="AW12" s="3">
        <v>1.0</v>
      </c>
      <c r="AX12" s="67">
        <v>2.0</v>
      </c>
      <c r="AY12" s="67">
        <v>1.0</v>
      </c>
      <c r="AZ12" s="67">
        <f t="shared" si="17"/>
        <v>4</v>
      </c>
      <c r="BA12" s="135">
        <f t="shared" si="7"/>
        <v>1</v>
      </c>
      <c r="BB12" s="151" t="s">
        <v>385</v>
      </c>
      <c r="BC12" s="48" t="str">
        <f t="shared" ref="BC12:BD12" si="24">B12</f>
        <v>HIP_71683_</v>
      </c>
      <c r="BD12" s="106" t="str">
        <f t="shared" si="24"/>
        <v>HD_128620_</v>
      </c>
      <c r="BE12" s="137">
        <v>0.0</v>
      </c>
      <c r="BF12" s="48" t="s">
        <v>376</v>
      </c>
      <c r="BG12" s="50">
        <v>1.17039895</v>
      </c>
      <c r="BH12" s="50">
        <v>219.90207</v>
      </c>
      <c r="BI12" s="50">
        <v>-60.833973</v>
      </c>
      <c r="BJ12" s="50">
        <v>5.3027913</v>
      </c>
      <c r="BK12" s="50">
        <v>0.5327913</v>
      </c>
      <c r="BL12" s="50">
        <v>0.01973301</v>
      </c>
      <c r="BM12" s="50">
        <v>27.0</v>
      </c>
      <c r="BN12" s="50">
        <v>7.42837389</v>
      </c>
      <c r="BO12" s="50">
        <v>1.59837389</v>
      </c>
      <c r="BP12" s="50">
        <v>0.04843557</v>
      </c>
      <c r="BQ12" s="50">
        <v>33.0</v>
      </c>
      <c r="BR12" s="152">
        <v>5.96445838</v>
      </c>
      <c r="BS12" s="50">
        <v>0.13445838</v>
      </c>
      <c r="BT12" s="50">
        <v>0.0040745</v>
      </c>
      <c r="BU12" s="50">
        <v>33.0</v>
      </c>
      <c r="BV12" s="152">
        <v>5.3497994</v>
      </c>
      <c r="BW12" s="50">
        <v>0.0497994</v>
      </c>
      <c r="BX12" s="50">
        <v>0.00165998</v>
      </c>
      <c r="BY12" s="50">
        <v>30.0</v>
      </c>
      <c r="BZ12" s="139">
        <f t="shared" si="19"/>
        <v>1.240453743</v>
      </c>
      <c r="CA12" s="140">
        <f t="shared" si="20"/>
        <v>926.8298234</v>
      </c>
      <c r="CB12" s="141">
        <f t="shared" si="21"/>
        <v>499.653072</v>
      </c>
      <c r="CC12" s="141">
        <f t="shared" si="22"/>
        <v>8.001098479</v>
      </c>
      <c r="CD12" s="142">
        <f t="shared" si="23"/>
        <v>2.729140974</v>
      </c>
    </row>
    <row r="13">
      <c r="A13" s="111">
        <f t="shared" si="9"/>
        <v>3.497359494</v>
      </c>
      <c r="B13" s="112" t="s">
        <v>394</v>
      </c>
      <c r="C13" s="112" t="s">
        <v>395</v>
      </c>
      <c r="D13" s="113">
        <v>0.4</v>
      </c>
      <c r="E13" s="111">
        <v>0.432</v>
      </c>
      <c r="F13" s="111">
        <v>0.015</v>
      </c>
      <c r="G13" s="114">
        <v>285.93</v>
      </c>
      <c r="H13" s="114">
        <v>0.88</v>
      </c>
      <c r="I13" s="114" t="s">
        <v>396</v>
      </c>
      <c r="J13" s="115">
        <f t="shared" si="10"/>
        <v>2.681298621</v>
      </c>
      <c r="K13" s="116" t="s">
        <v>277</v>
      </c>
      <c r="L13" s="153" t="s">
        <v>398</v>
      </c>
      <c r="M13" s="114" t="s">
        <v>348</v>
      </c>
      <c r="N13" s="154">
        <v>-0.02</v>
      </c>
      <c r="O13" s="118">
        <f t="shared" si="11"/>
        <v>2.661298621</v>
      </c>
      <c r="P13" s="119">
        <f t="shared" si="12"/>
        <v>0.8314805515</v>
      </c>
      <c r="Q13" s="114" t="s">
        <v>402</v>
      </c>
      <c r="R13" s="120">
        <v>6.0</v>
      </c>
      <c r="S13" s="97" t="str">
        <f t="shared" si="4"/>
        <v>HIP_37279_</v>
      </c>
      <c r="T13" s="120">
        <v>0.0</v>
      </c>
      <c r="U13" s="120">
        <v>0.0</v>
      </c>
      <c r="V13" s="155">
        <v>2.0</v>
      </c>
      <c r="W13" s="121">
        <v>1.0</v>
      </c>
      <c r="X13" s="120">
        <v>0.0</v>
      </c>
      <c r="Y13" s="156">
        <f t="shared" si="13"/>
        <v>3</v>
      </c>
      <c r="Z13" s="143">
        <v>-4.777</v>
      </c>
      <c r="AA13" s="114" t="s">
        <v>408</v>
      </c>
      <c r="AB13" s="147">
        <v>4.7</v>
      </c>
      <c r="AC13" s="126" t="s">
        <v>297</v>
      </c>
      <c r="AD13" s="127">
        <v>1.33</v>
      </c>
      <c r="AE13" s="104" t="str">
        <f t="shared" si="14"/>
        <v>F5IV-V</v>
      </c>
      <c r="AF13" s="104" t="str">
        <f t="shared" si="5"/>
        <v>HIP_37279_</v>
      </c>
      <c r="AG13" s="103">
        <v>1.0</v>
      </c>
      <c r="AH13" s="104" t="str">
        <f t="shared" si="6"/>
        <v>HD_61421_</v>
      </c>
      <c r="AI13" s="128" t="s">
        <v>277</v>
      </c>
      <c r="AJ13" s="129">
        <v>6545.0</v>
      </c>
      <c r="AK13" s="45">
        <v>84.0</v>
      </c>
      <c r="AL13" s="3" t="s">
        <v>382</v>
      </c>
      <c r="AM13" s="130"/>
      <c r="AN13" s="130">
        <v>3.99</v>
      </c>
      <c r="AO13" s="131">
        <v>0.02</v>
      </c>
      <c r="AP13" s="3" t="s">
        <v>382</v>
      </c>
      <c r="AQ13" s="130">
        <v>0.01</v>
      </c>
      <c r="AR13" s="131">
        <v>0.01</v>
      </c>
      <c r="AS13" s="3" t="s">
        <v>382</v>
      </c>
      <c r="AT13" s="132">
        <f t="shared" si="15"/>
        <v>2.02569296</v>
      </c>
      <c r="AU13" s="133">
        <v>0.0</v>
      </c>
      <c r="AV13" s="134">
        <f t="shared" ref="AV13:AV14" si="26">sqrt( (0.032*(AB13^1.5)*(400/$AV$7))^2 + 1^2)</f>
        <v>1.05181498</v>
      </c>
      <c r="AW13" s="3">
        <v>0.0</v>
      </c>
      <c r="AX13" s="67">
        <v>2.0</v>
      </c>
      <c r="AY13" s="43">
        <v>0.0</v>
      </c>
      <c r="AZ13" s="43">
        <f t="shared" si="17"/>
        <v>2</v>
      </c>
      <c r="BA13" s="135">
        <f t="shared" si="7"/>
        <v>3</v>
      </c>
      <c r="BB13" s="136" t="s">
        <v>320</v>
      </c>
      <c r="BC13" s="48" t="str">
        <f t="shared" ref="BC13:BD13" si="25">B13</f>
        <v>HIP_37279_</v>
      </c>
      <c r="BD13" s="106" t="str">
        <f t="shared" si="25"/>
        <v>HD_61421_</v>
      </c>
      <c r="BE13" s="137">
        <v>0.0</v>
      </c>
      <c r="BF13" s="48" t="s">
        <v>253</v>
      </c>
      <c r="BG13" s="50">
        <v>1.93178877</v>
      </c>
      <c r="BH13" s="50">
        <v>114.82549</v>
      </c>
      <c r="BI13" s="50">
        <v>5.224993</v>
      </c>
      <c r="BJ13" s="50">
        <v>5.42311619</v>
      </c>
      <c r="BK13" s="50">
        <v>1.71311619</v>
      </c>
      <c r="BL13" s="50">
        <v>0.08157696</v>
      </c>
      <c r="BM13" s="50">
        <v>21.0</v>
      </c>
      <c r="BN13" s="50">
        <v>76.2509355</v>
      </c>
      <c r="BO13" s="50">
        <v>26.4309355</v>
      </c>
      <c r="BP13" s="50">
        <v>0.09372672</v>
      </c>
      <c r="BQ13" s="50">
        <v>282.0</v>
      </c>
      <c r="BR13" s="50">
        <v>52.3953989</v>
      </c>
      <c r="BS13" s="50">
        <v>2.22206556</v>
      </c>
      <c r="BT13" s="50">
        <v>0.00782417</v>
      </c>
      <c r="BU13" s="50">
        <v>284.0</v>
      </c>
      <c r="BV13" s="152">
        <v>5.32222192</v>
      </c>
      <c r="BW13" s="50">
        <v>0.19888858</v>
      </c>
      <c r="BX13" s="50">
        <v>0.00685823</v>
      </c>
      <c r="BY13" s="50">
        <v>29.0</v>
      </c>
      <c r="BZ13" s="139">
        <f t="shared" si="19"/>
        <v>2.604595439</v>
      </c>
      <c r="CA13" s="140">
        <f t="shared" si="20"/>
        <v>744.7319739</v>
      </c>
      <c r="CB13" s="141">
        <f t="shared" si="21"/>
        <v>1331.319766</v>
      </c>
      <c r="CC13" s="141">
        <f t="shared" si="22"/>
        <v>4.835529425</v>
      </c>
      <c r="CD13" s="142">
        <f t="shared" si="23"/>
        <v>1.68180059</v>
      </c>
    </row>
    <row r="14">
      <c r="A14" s="111">
        <f t="shared" si="9"/>
        <v>5.12952039</v>
      </c>
      <c r="B14" s="112" t="s">
        <v>420</v>
      </c>
      <c r="C14" s="112" t="s">
        <v>421</v>
      </c>
      <c r="D14" s="113">
        <v>0.76</v>
      </c>
      <c r="E14" s="111">
        <v>0.221</v>
      </c>
      <c r="F14" s="111">
        <v>0.01</v>
      </c>
      <c r="G14" s="114">
        <v>194.95</v>
      </c>
      <c r="H14" s="114">
        <v>0.57</v>
      </c>
      <c r="I14" s="114" t="s">
        <v>273</v>
      </c>
      <c r="J14" s="115">
        <f t="shared" si="10"/>
        <v>2.209616198</v>
      </c>
      <c r="K14" s="116" t="s">
        <v>277</v>
      </c>
      <c r="L14" s="117" t="s">
        <v>423</v>
      </c>
      <c r="M14" s="114" t="s">
        <v>281</v>
      </c>
      <c r="N14" s="154">
        <v>0.025</v>
      </c>
      <c r="O14" s="118">
        <f t="shared" si="11"/>
        <v>2.234616198</v>
      </c>
      <c r="P14" s="119">
        <f t="shared" si="12"/>
        <v>1.002153521</v>
      </c>
      <c r="Q14" s="114" t="s">
        <v>402</v>
      </c>
      <c r="R14" s="120">
        <v>13.0</v>
      </c>
      <c r="S14" s="97" t="str">
        <f t="shared" si="4"/>
        <v>HIP_97649_</v>
      </c>
      <c r="T14" s="120">
        <v>0.0</v>
      </c>
      <c r="U14" s="120">
        <v>0.0</v>
      </c>
      <c r="V14" s="155">
        <v>2.0</v>
      </c>
      <c r="W14" s="121">
        <v>1.0</v>
      </c>
      <c r="X14" s="120">
        <v>0.0</v>
      </c>
      <c r="Y14" s="156">
        <f t="shared" si="13"/>
        <v>3</v>
      </c>
      <c r="Z14" s="143">
        <v>-3.973</v>
      </c>
      <c r="AA14" s="114" t="s">
        <v>353</v>
      </c>
      <c r="AB14" s="125">
        <v>211.0</v>
      </c>
      <c r="AC14" s="126" t="s">
        <v>297</v>
      </c>
      <c r="AD14" s="127">
        <v>1.76</v>
      </c>
      <c r="AE14" s="104" t="str">
        <f t="shared" si="14"/>
        <v>A7Vn</v>
      </c>
      <c r="AF14" s="104" t="str">
        <f t="shared" si="5"/>
        <v>HIP_97649_</v>
      </c>
      <c r="AG14" s="103">
        <v>0.0</v>
      </c>
      <c r="AH14" s="104" t="str">
        <f t="shared" si="6"/>
        <v>HD_187642_</v>
      </c>
      <c r="AI14" s="128" t="s">
        <v>277</v>
      </c>
      <c r="AJ14" s="129">
        <v>7727.0</v>
      </c>
      <c r="AK14" s="45">
        <v>71.0</v>
      </c>
      <c r="AL14" s="3" t="s">
        <v>427</v>
      </c>
      <c r="AM14" s="130"/>
      <c r="AN14" s="130">
        <v>4.23</v>
      </c>
      <c r="AO14" s="131">
        <v>0.09</v>
      </c>
      <c r="AP14" s="3" t="s">
        <v>428</v>
      </c>
      <c r="AQ14" s="130">
        <v>-0.24</v>
      </c>
      <c r="AR14" s="131" t="s">
        <v>429</v>
      </c>
      <c r="AS14" s="3" t="s">
        <v>431</v>
      </c>
      <c r="AT14" s="132">
        <f t="shared" si="15"/>
        <v>1.76891751</v>
      </c>
      <c r="AU14" s="133">
        <v>0.0</v>
      </c>
      <c r="AV14" s="134">
        <f t="shared" si="26"/>
        <v>98.08356307</v>
      </c>
      <c r="AW14" s="3">
        <v>0.0</v>
      </c>
      <c r="AX14" s="43">
        <v>0.0</v>
      </c>
      <c r="AY14" s="43">
        <v>0.0</v>
      </c>
      <c r="AZ14" s="43">
        <f t="shared" si="17"/>
        <v>0</v>
      </c>
      <c r="BA14" s="135">
        <f t="shared" si="7"/>
        <v>3</v>
      </c>
      <c r="BB14" s="136" t="s">
        <v>320</v>
      </c>
      <c r="BC14" s="48" t="str">
        <f t="shared" ref="BC14:BD14" si="27">B14</f>
        <v>HIP_97649_</v>
      </c>
      <c r="BD14" s="106" t="str">
        <f t="shared" si="27"/>
        <v>HD_187642_</v>
      </c>
      <c r="BE14" s="137">
        <v>0.0</v>
      </c>
      <c r="BF14" s="48" t="s">
        <v>434</v>
      </c>
      <c r="BG14" s="138" t="s">
        <v>287</v>
      </c>
      <c r="BH14" s="138" t="s">
        <v>287</v>
      </c>
      <c r="BI14" s="138" t="s">
        <v>287</v>
      </c>
      <c r="BJ14" s="138" t="s">
        <v>287</v>
      </c>
      <c r="BK14" s="138" t="s">
        <v>287</v>
      </c>
      <c r="BL14" s="138" t="s">
        <v>287</v>
      </c>
      <c r="BM14" s="138" t="s">
        <v>287</v>
      </c>
      <c r="BN14" s="138" t="s">
        <v>287</v>
      </c>
      <c r="BO14" s="138" t="s">
        <v>287</v>
      </c>
      <c r="BP14" s="138" t="s">
        <v>287</v>
      </c>
      <c r="BQ14" s="138" t="s">
        <v>287</v>
      </c>
      <c r="BR14" s="138" t="s">
        <v>287</v>
      </c>
      <c r="BS14" s="138" t="s">
        <v>287</v>
      </c>
      <c r="BT14" s="138" t="s">
        <v>287</v>
      </c>
      <c r="BU14" s="138" t="s">
        <v>287</v>
      </c>
      <c r="BV14" s="138" t="s">
        <v>287</v>
      </c>
      <c r="BW14" s="138" t="s">
        <v>287</v>
      </c>
      <c r="BX14" s="138" t="s">
        <v>287</v>
      </c>
      <c r="BY14" s="138" t="s">
        <v>287</v>
      </c>
      <c r="BZ14" s="139">
        <f t="shared" si="19"/>
        <v>3.170127726</v>
      </c>
      <c r="CA14" s="140">
        <f t="shared" si="20"/>
        <v>618.0164001</v>
      </c>
      <c r="CB14" s="141">
        <f t="shared" si="21"/>
        <v>1554.019963</v>
      </c>
      <c r="CC14" s="141">
        <f t="shared" si="22"/>
        <v>3.810178083</v>
      </c>
      <c r="CD14" s="142">
        <f t="shared" si="23"/>
        <v>1.054662426</v>
      </c>
    </row>
    <row r="15">
      <c r="A15" s="111">
        <f t="shared" si="9"/>
        <v>10.35840066</v>
      </c>
      <c r="B15" s="112" t="s">
        <v>438</v>
      </c>
      <c r="C15" s="112" t="s">
        <v>439</v>
      </c>
      <c r="D15" s="113">
        <v>1.16</v>
      </c>
      <c r="E15" s="111">
        <v>0.991</v>
      </c>
      <c r="F15" s="111">
        <v>0.005</v>
      </c>
      <c r="G15" s="114">
        <v>96.54</v>
      </c>
      <c r="H15" s="114">
        <v>0.27</v>
      </c>
      <c r="I15" s="114" t="s">
        <v>273</v>
      </c>
      <c r="J15" s="115">
        <f t="shared" si="10"/>
        <v>1.083536472</v>
      </c>
      <c r="K15" s="144" t="s">
        <v>368</v>
      </c>
      <c r="L15" s="157" t="s">
        <v>441</v>
      </c>
      <c r="M15" s="114" t="s">
        <v>444</v>
      </c>
      <c r="N15" s="154">
        <v>-0.19</v>
      </c>
      <c r="O15" s="118">
        <f t="shared" si="11"/>
        <v>0.8935364724</v>
      </c>
      <c r="P15" s="119">
        <f t="shared" si="12"/>
        <v>1.538585411</v>
      </c>
      <c r="Q15" s="114" t="s">
        <v>211</v>
      </c>
      <c r="R15" s="158" t="s">
        <v>287</v>
      </c>
      <c r="S15" s="97" t="str">
        <f t="shared" si="4"/>
        <v>HIP_37826_</v>
      </c>
      <c r="T15" s="120">
        <v>0.0</v>
      </c>
      <c r="U15" s="120">
        <v>0.0</v>
      </c>
      <c r="V15" s="120">
        <v>0.0</v>
      </c>
      <c r="W15" s="120">
        <v>0.0</v>
      </c>
      <c r="X15" s="121">
        <v>1.0</v>
      </c>
      <c r="Y15" s="122">
        <f t="shared" si="13"/>
        <v>1</v>
      </c>
      <c r="Z15" s="146">
        <v>-5.21</v>
      </c>
      <c r="AA15" s="114" t="s">
        <v>449</v>
      </c>
      <c r="AB15" s="147">
        <v>1.6</v>
      </c>
      <c r="AC15" s="126" t="s">
        <v>297</v>
      </c>
      <c r="AD15" s="127">
        <v>2.03</v>
      </c>
      <c r="AE15" s="104" t="str">
        <f t="shared" si="14"/>
        <v>K0IIIb</v>
      </c>
      <c r="AF15" s="104" t="str">
        <f t="shared" si="5"/>
        <v>HIP_37826_</v>
      </c>
      <c r="AG15" s="103">
        <v>0.0</v>
      </c>
      <c r="AH15" s="104" t="str">
        <f t="shared" si="6"/>
        <v>HD_62509_</v>
      </c>
      <c r="AI15" s="148" t="s">
        <v>379</v>
      </c>
      <c r="AJ15" s="149">
        <v>4858.0</v>
      </c>
      <c r="AK15" s="45">
        <v>60.0</v>
      </c>
      <c r="AL15" s="3" t="s">
        <v>382</v>
      </c>
      <c r="AM15" s="130"/>
      <c r="AN15" s="130">
        <v>2.88</v>
      </c>
      <c r="AO15" s="131">
        <v>0.05</v>
      </c>
      <c r="AP15" s="3" t="s">
        <v>382</v>
      </c>
      <c r="AQ15" s="130">
        <v>0.13</v>
      </c>
      <c r="AR15" s="131">
        <v>0.01</v>
      </c>
      <c r="AS15" s="3" t="s">
        <v>382</v>
      </c>
      <c r="AT15" s="132">
        <f t="shared" si="15"/>
        <v>8.299087231</v>
      </c>
      <c r="AU15" s="133">
        <v>0.0</v>
      </c>
      <c r="AV15" s="150">
        <v>0.0</v>
      </c>
      <c r="AW15" s="3">
        <v>1.0</v>
      </c>
      <c r="AX15" s="67">
        <v>2.0</v>
      </c>
      <c r="AY15" s="67">
        <v>1.0</v>
      </c>
      <c r="AZ15" s="67">
        <f t="shared" si="17"/>
        <v>4</v>
      </c>
      <c r="BA15" s="135">
        <f t="shared" si="7"/>
        <v>1</v>
      </c>
      <c r="BB15" s="151" t="s">
        <v>385</v>
      </c>
      <c r="BC15" s="48" t="str">
        <f t="shared" ref="BC15:BD15" si="28">B15</f>
        <v>HIP_37826_</v>
      </c>
      <c r="BD15" s="106" t="str">
        <f t="shared" si="28"/>
        <v>HD_62509_</v>
      </c>
      <c r="BE15" s="137">
        <v>0.0</v>
      </c>
      <c r="BF15" s="48" t="s">
        <v>259</v>
      </c>
      <c r="BG15" s="50">
        <v>6.01220467</v>
      </c>
      <c r="BH15" s="50">
        <v>116.32896</v>
      </c>
      <c r="BI15" s="50">
        <v>28.0262</v>
      </c>
      <c r="BJ15" s="50">
        <v>5.25919073</v>
      </c>
      <c r="BK15" s="50">
        <v>1.19585739</v>
      </c>
      <c r="BL15" s="50">
        <v>0.0519938</v>
      </c>
      <c r="BM15" s="50">
        <v>23.0</v>
      </c>
      <c r="BN15" s="50">
        <v>8.27483111</v>
      </c>
      <c r="BO15" s="50">
        <v>4.21149778</v>
      </c>
      <c r="BP15" s="50">
        <v>0.1831086</v>
      </c>
      <c r="BQ15" s="50">
        <v>23.0</v>
      </c>
      <c r="BR15" s="152">
        <v>5.18699399</v>
      </c>
      <c r="BS15" s="50">
        <v>0.41699399</v>
      </c>
      <c r="BT15" s="50">
        <v>0.01544422</v>
      </c>
      <c r="BU15" s="50">
        <v>27.0</v>
      </c>
      <c r="BV15" s="152">
        <v>5.25050983</v>
      </c>
      <c r="BW15" s="50">
        <v>0.12717649</v>
      </c>
      <c r="BX15" s="50">
        <v>0.0043854</v>
      </c>
      <c r="BY15" s="50">
        <v>29.0</v>
      </c>
      <c r="BZ15" s="139">
        <f t="shared" si="19"/>
        <v>5.878854417</v>
      </c>
      <c r="CA15" s="140">
        <f t="shared" si="20"/>
        <v>567.5446054</v>
      </c>
      <c r="CB15" s="141">
        <f t="shared" si="21"/>
        <v>3654.170659</v>
      </c>
      <c r="CC15" s="141">
        <f t="shared" si="22"/>
        <v>2.605227279</v>
      </c>
      <c r="CD15" s="159">
        <f t="shared" si="23"/>
        <v>0.8397115052</v>
      </c>
    </row>
    <row r="16">
      <c r="A16" s="111">
        <f t="shared" si="9"/>
        <v>7.703566751</v>
      </c>
      <c r="B16" s="112" t="s">
        <v>460</v>
      </c>
      <c r="C16" s="112" t="s">
        <v>461</v>
      </c>
      <c r="D16" s="113">
        <v>1.17</v>
      </c>
      <c r="E16" s="111">
        <v>0.145</v>
      </c>
      <c r="F16" s="111">
        <v>0.011</v>
      </c>
      <c r="G16" s="114">
        <v>129.81</v>
      </c>
      <c r="H16" s="114">
        <v>0.47</v>
      </c>
      <c r="I16" s="114" t="s">
        <v>273</v>
      </c>
      <c r="J16" s="115">
        <f t="shared" si="10"/>
        <v>1.73654075</v>
      </c>
      <c r="K16" s="116" t="s">
        <v>277</v>
      </c>
      <c r="L16" s="117" t="s">
        <v>463</v>
      </c>
      <c r="M16" s="114" t="s">
        <v>464</v>
      </c>
      <c r="N16" s="154">
        <v>-0.04</v>
      </c>
      <c r="O16" s="118">
        <f t="shared" si="11"/>
        <v>1.69654075</v>
      </c>
      <c r="P16" s="119">
        <f t="shared" si="12"/>
        <v>1.2173837</v>
      </c>
      <c r="Q16" s="154" t="s">
        <v>402</v>
      </c>
      <c r="R16" s="120">
        <v>27.0</v>
      </c>
      <c r="S16" s="97" t="str">
        <f t="shared" si="4"/>
        <v>HIP_113368_</v>
      </c>
      <c r="T16" s="120">
        <v>0.0</v>
      </c>
      <c r="U16" s="120">
        <v>0.0</v>
      </c>
      <c r="V16" s="155">
        <v>2.0</v>
      </c>
      <c r="W16" s="121">
        <v>1.0</v>
      </c>
      <c r="X16" s="120">
        <v>0.0</v>
      </c>
      <c r="Y16" s="156">
        <f t="shared" si="13"/>
        <v>3</v>
      </c>
      <c r="Z16" s="160" t="s">
        <v>287</v>
      </c>
      <c r="AA16" s="114" t="s">
        <v>287</v>
      </c>
      <c r="AB16" s="125">
        <v>85.1</v>
      </c>
      <c r="AC16" s="126" t="s">
        <v>297</v>
      </c>
      <c r="AD16" s="127">
        <v>2.0</v>
      </c>
      <c r="AE16" s="104" t="str">
        <f t="shared" si="14"/>
        <v>A3V</v>
      </c>
      <c r="AF16" s="104" t="str">
        <f t="shared" si="5"/>
        <v>HIP_113368_</v>
      </c>
      <c r="AG16" s="103">
        <v>0.0</v>
      </c>
      <c r="AH16" s="104" t="str">
        <f t="shared" si="6"/>
        <v>HD_216956_</v>
      </c>
      <c r="AI16" s="128" t="s">
        <v>277</v>
      </c>
      <c r="AJ16" s="129">
        <v>8610.0</v>
      </c>
      <c r="AK16" s="45">
        <v>80.0</v>
      </c>
      <c r="AL16" s="161" t="s">
        <v>427</v>
      </c>
      <c r="AM16" s="130"/>
      <c r="AN16" s="130">
        <v>4.22</v>
      </c>
      <c r="AO16" s="131" t="s">
        <v>429</v>
      </c>
      <c r="AP16" s="3" t="s">
        <v>431</v>
      </c>
      <c r="AQ16" s="130">
        <v>0.43</v>
      </c>
      <c r="AR16" s="131" t="s">
        <v>429</v>
      </c>
      <c r="AS16" s="161" t="s">
        <v>431</v>
      </c>
      <c r="AT16" s="132">
        <f t="shared" si="15"/>
        <v>1.825316552</v>
      </c>
      <c r="AU16" s="133">
        <v>0.0</v>
      </c>
      <c r="AV16" s="134">
        <f>sqrt( (0.032*(AB16^1.5)*(400/$AV$7))^2 + 1^2)</f>
        <v>25.1413232</v>
      </c>
      <c r="AW16" s="3">
        <v>0.0</v>
      </c>
      <c r="AX16" s="43">
        <v>0.0</v>
      </c>
      <c r="AY16" s="43">
        <v>0.0</v>
      </c>
      <c r="AZ16" s="43">
        <f t="shared" si="17"/>
        <v>0</v>
      </c>
      <c r="BA16" s="135">
        <f t="shared" si="7"/>
        <v>3</v>
      </c>
      <c r="BB16" s="136" t="s">
        <v>320</v>
      </c>
      <c r="BC16" s="48" t="str">
        <f t="shared" ref="BC16:BD16" si="29">B16</f>
        <v>HIP_113368_</v>
      </c>
      <c r="BD16" s="106" t="str">
        <f t="shared" si="29"/>
        <v>HD_216956_</v>
      </c>
      <c r="BE16" s="137">
        <v>0.0</v>
      </c>
      <c r="BF16" s="48" t="s">
        <v>478</v>
      </c>
      <c r="BG16" s="138" t="s">
        <v>287</v>
      </c>
      <c r="BH16" s="138" t="s">
        <v>287</v>
      </c>
      <c r="BI16" s="138" t="s">
        <v>287</v>
      </c>
      <c r="BJ16" s="138" t="s">
        <v>287</v>
      </c>
      <c r="BK16" s="138" t="s">
        <v>287</v>
      </c>
      <c r="BL16" s="138" t="s">
        <v>287</v>
      </c>
      <c r="BM16" s="138" t="s">
        <v>287</v>
      </c>
      <c r="BN16" s="138" t="s">
        <v>287</v>
      </c>
      <c r="BO16" s="138" t="s">
        <v>287</v>
      </c>
      <c r="BP16" s="138" t="s">
        <v>287</v>
      </c>
      <c r="BQ16" s="138" t="s">
        <v>287</v>
      </c>
      <c r="BR16" s="138" t="s">
        <v>287</v>
      </c>
      <c r="BS16" s="138" t="s">
        <v>287</v>
      </c>
      <c r="BT16" s="138" t="s">
        <v>287</v>
      </c>
      <c r="BU16" s="138" t="s">
        <v>287</v>
      </c>
      <c r="BV16" s="138" t="s">
        <v>287</v>
      </c>
      <c r="BW16" s="138" t="s">
        <v>287</v>
      </c>
      <c r="BX16" s="138" t="s">
        <v>287</v>
      </c>
      <c r="BY16" s="138" t="s">
        <v>287</v>
      </c>
      <c r="BZ16" s="139">
        <f t="shared" si="19"/>
        <v>4.061550431</v>
      </c>
      <c r="CA16" s="140">
        <f t="shared" si="20"/>
        <v>527.2298614</v>
      </c>
      <c r="CB16" s="141">
        <f t="shared" si="21"/>
        <v>2114.075845</v>
      </c>
      <c r="CC16" s="141">
        <f t="shared" si="22"/>
        <v>3.157759612</v>
      </c>
      <c r="CD16" s="159">
        <f t="shared" si="23"/>
        <v>0.7917647194</v>
      </c>
    </row>
    <row r="17">
      <c r="A17" s="111">
        <f t="shared" si="9"/>
        <v>10.99989</v>
      </c>
      <c r="B17" s="162" t="s">
        <v>481</v>
      </c>
      <c r="C17" s="162" t="s">
        <v>484</v>
      </c>
      <c r="D17" s="163">
        <v>2.135</v>
      </c>
      <c r="E17" s="164">
        <v>0.09</v>
      </c>
      <c r="F17" s="164">
        <v>0.012</v>
      </c>
      <c r="G17" s="154">
        <v>90.91</v>
      </c>
      <c r="H17" s="154">
        <v>0.52</v>
      </c>
      <c r="I17" s="154" t="s">
        <v>273</v>
      </c>
      <c r="J17" s="115">
        <f t="shared" si="10"/>
        <v>1.928058289</v>
      </c>
      <c r="K17" s="116" t="s">
        <v>277</v>
      </c>
      <c r="L17" s="86" t="s">
        <v>489</v>
      </c>
      <c r="M17" s="154" t="s">
        <v>490</v>
      </c>
      <c r="N17" s="154">
        <v>-0.04</v>
      </c>
      <c r="O17" s="118">
        <f t="shared" si="11"/>
        <v>1.888058289</v>
      </c>
      <c r="P17" s="119">
        <f t="shared" si="12"/>
        <v>1.140776684</v>
      </c>
      <c r="Q17" s="154" t="s">
        <v>209</v>
      </c>
      <c r="R17" s="120">
        <v>51.0</v>
      </c>
      <c r="S17" s="97" t="str">
        <f t="shared" si="4"/>
        <v>HIP_57632_</v>
      </c>
      <c r="T17" s="120">
        <v>0.0</v>
      </c>
      <c r="U17" s="120">
        <v>0.0</v>
      </c>
      <c r="V17" s="165">
        <v>1.0</v>
      </c>
      <c r="W17" s="120">
        <v>0.0</v>
      </c>
      <c r="X17" s="120">
        <v>0.0</v>
      </c>
      <c r="Y17" s="122">
        <f t="shared" si="13"/>
        <v>1</v>
      </c>
      <c r="Z17" s="160" t="s">
        <v>287</v>
      </c>
      <c r="AA17" s="114" t="s">
        <v>287</v>
      </c>
      <c r="AB17" s="125">
        <v>118.0</v>
      </c>
      <c r="AC17" s="126" t="s">
        <v>297</v>
      </c>
      <c r="AD17" s="127">
        <v>1.83</v>
      </c>
      <c r="AE17" s="104" t="str">
        <f t="shared" si="14"/>
        <v>A3Va</v>
      </c>
      <c r="AF17" s="104" t="str">
        <f t="shared" si="5"/>
        <v>HIP_57632_</v>
      </c>
      <c r="AG17" s="103"/>
      <c r="AH17" s="104" t="str">
        <f t="shared" si="6"/>
        <v>HD_102647_</v>
      </c>
      <c r="AI17" s="126"/>
      <c r="AJ17" s="129">
        <v>8531.0</v>
      </c>
      <c r="AK17" s="45">
        <v>59.0</v>
      </c>
      <c r="AL17" s="3" t="s">
        <v>427</v>
      </c>
      <c r="AM17" s="166"/>
      <c r="AN17" s="166">
        <v>4.26</v>
      </c>
      <c r="AO17" s="167" t="s">
        <v>429</v>
      </c>
      <c r="AP17" s="29" t="s">
        <v>431</v>
      </c>
      <c r="AQ17" s="166">
        <v>0.07</v>
      </c>
      <c r="AR17" s="167" t="s">
        <v>429</v>
      </c>
      <c r="AS17" s="29" t="s">
        <v>431</v>
      </c>
      <c r="AT17" s="132">
        <f t="shared" si="15"/>
        <v>1.702319614</v>
      </c>
      <c r="AU17" s="133">
        <v>0.0</v>
      </c>
      <c r="AV17" s="150">
        <v>0.0</v>
      </c>
      <c r="AW17" s="3">
        <v>0.0</v>
      </c>
      <c r="AX17" s="43">
        <v>0.0</v>
      </c>
      <c r="AY17" s="43">
        <v>0.0</v>
      </c>
      <c r="AZ17" s="43">
        <f t="shared" si="17"/>
        <v>0</v>
      </c>
      <c r="BA17" s="135">
        <f t="shared" si="7"/>
        <v>1</v>
      </c>
      <c r="BB17" s="136" t="s">
        <v>320</v>
      </c>
      <c r="BC17" s="48" t="str">
        <f t="shared" ref="BC17:BD17" si="30">B17</f>
        <v>HIP_57632_</v>
      </c>
      <c r="BD17" s="106" t="str">
        <f t="shared" si="30"/>
        <v>HD_102647_</v>
      </c>
      <c r="BE17" s="137">
        <v>0.0</v>
      </c>
      <c r="BF17" s="48" t="s">
        <v>498</v>
      </c>
      <c r="BG17" s="168" t="s">
        <v>287</v>
      </c>
      <c r="BH17" s="168" t="s">
        <v>287</v>
      </c>
      <c r="BI17" s="168" t="s">
        <v>287</v>
      </c>
      <c r="BJ17" s="168" t="s">
        <v>287</v>
      </c>
      <c r="BK17" s="168" t="s">
        <v>287</v>
      </c>
      <c r="BL17" s="168" t="s">
        <v>287</v>
      </c>
      <c r="BM17" s="168" t="s">
        <v>287</v>
      </c>
      <c r="BN17" s="168" t="s">
        <v>287</v>
      </c>
      <c r="BO17" s="168" t="s">
        <v>287</v>
      </c>
      <c r="BP17" s="168" t="s">
        <v>287</v>
      </c>
      <c r="BQ17" s="168" t="s">
        <v>287</v>
      </c>
      <c r="BR17" s="168" t="s">
        <v>287</v>
      </c>
      <c r="BS17" s="168" t="s">
        <v>287</v>
      </c>
      <c r="BT17" s="168" t="s">
        <v>287</v>
      </c>
      <c r="BU17" s="168" t="s">
        <v>287</v>
      </c>
      <c r="BV17" s="168" t="s">
        <v>287</v>
      </c>
      <c r="BW17" s="168" t="s">
        <v>287</v>
      </c>
      <c r="BX17" s="168" t="s">
        <v>287</v>
      </c>
      <c r="BY17" s="168" t="s">
        <v>287</v>
      </c>
      <c r="BZ17" s="139">
        <f t="shared" si="19"/>
        <v>3.718676012</v>
      </c>
      <c r="CA17" s="140">
        <f t="shared" si="20"/>
        <v>338.0648362</v>
      </c>
      <c r="CB17" s="141">
        <f t="shared" si="21"/>
        <v>1936.220238</v>
      </c>
      <c r="CC17" s="141">
        <f t="shared" si="22"/>
        <v>3.450009355</v>
      </c>
      <c r="CD17" s="159">
        <f t="shared" si="23"/>
        <v>0.554849312</v>
      </c>
    </row>
    <row r="18">
      <c r="A18" s="111">
        <f t="shared" si="9"/>
        <v>11.34172621</v>
      </c>
      <c r="B18" s="112" t="s">
        <v>499</v>
      </c>
      <c r="C18" s="112" t="s">
        <v>500</v>
      </c>
      <c r="D18" s="113">
        <v>2.68</v>
      </c>
      <c r="E18" s="111">
        <v>0.58</v>
      </c>
      <c r="F18" s="111">
        <v>0.0</v>
      </c>
      <c r="G18" s="114">
        <v>88.17</v>
      </c>
      <c r="H18" s="114">
        <v>0.75</v>
      </c>
      <c r="I18" s="114" t="s">
        <v>396</v>
      </c>
      <c r="J18" s="115">
        <f t="shared" si="10"/>
        <v>2.406604204</v>
      </c>
      <c r="K18" s="144" t="s">
        <v>368</v>
      </c>
      <c r="L18" s="145" t="s">
        <v>501</v>
      </c>
      <c r="M18" s="114" t="s">
        <v>444</v>
      </c>
      <c r="N18" s="154">
        <v>-0.065</v>
      </c>
      <c r="O18" s="118">
        <f t="shared" si="11"/>
        <v>2.341604204</v>
      </c>
      <c r="P18" s="119">
        <f t="shared" si="12"/>
        <v>0.9593583184</v>
      </c>
      <c r="Q18" s="154" t="s">
        <v>502</v>
      </c>
      <c r="R18" s="120">
        <v>61.0</v>
      </c>
      <c r="S18" s="97" t="str">
        <f t="shared" si="4"/>
        <v>HIP_67927_</v>
      </c>
      <c r="T18" s="121">
        <v>1.0</v>
      </c>
      <c r="U18" s="121">
        <v>1.0</v>
      </c>
      <c r="V18" s="165">
        <v>1.0</v>
      </c>
      <c r="W18" s="120">
        <v>0.0</v>
      </c>
      <c r="X18" s="120">
        <v>0.0</v>
      </c>
      <c r="Y18" s="122">
        <f t="shared" si="13"/>
        <v>3</v>
      </c>
      <c r="Z18" s="146">
        <v>-5.25</v>
      </c>
      <c r="AA18" s="114" t="s">
        <v>503</v>
      </c>
      <c r="AB18" s="125">
        <v>11.7</v>
      </c>
      <c r="AC18" s="126" t="s">
        <v>297</v>
      </c>
      <c r="AD18" s="127">
        <v>1.08</v>
      </c>
      <c r="AE18" s="104" t="str">
        <f t="shared" si="14"/>
        <v>G0IV</v>
      </c>
      <c r="AF18" s="104" t="str">
        <f t="shared" si="5"/>
        <v>HIP_67927_</v>
      </c>
      <c r="AG18" s="103">
        <v>0.0</v>
      </c>
      <c r="AH18" s="104" t="str">
        <f t="shared" si="6"/>
        <v>HD_121370_</v>
      </c>
      <c r="AI18" s="128" t="s">
        <v>504</v>
      </c>
      <c r="AJ18" s="149">
        <v>6105.0</v>
      </c>
      <c r="AK18" s="45">
        <v>28.0</v>
      </c>
      <c r="AL18" s="3" t="s">
        <v>382</v>
      </c>
      <c r="AM18" s="130"/>
      <c r="AN18" s="130">
        <v>3.8</v>
      </c>
      <c r="AO18" s="131">
        <v>0.02</v>
      </c>
      <c r="AP18" s="3" t="s">
        <v>382</v>
      </c>
      <c r="AQ18" s="130">
        <v>0.32</v>
      </c>
      <c r="AR18" s="131">
        <v>0.01</v>
      </c>
      <c r="AS18" s="3" t="s">
        <v>382</v>
      </c>
      <c r="AT18" s="132">
        <f t="shared" si="15"/>
        <v>2.697493877</v>
      </c>
      <c r="AU18" s="133">
        <v>0.0</v>
      </c>
      <c r="AV18" s="150">
        <v>0.0</v>
      </c>
      <c r="AW18" s="3">
        <v>1.0</v>
      </c>
      <c r="AX18" s="43">
        <v>0.0</v>
      </c>
      <c r="AY18" s="67">
        <v>1.0</v>
      </c>
      <c r="AZ18" s="43">
        <f t="shared" si="17"/>
        <v>2</v>
      </c>
      <c r="BA18" s="135">
        <f t="shared" si="7"/>
        <v>3</v>
      </c>
      <c r="BB18" s="136" t="s">
        <v>320</v>
      </c>
      <c r="BC18" s="48" t="str">
        <f t="shared" ref="BC18:BD18" si="31">B18</f>
        <v>HIP_67927_</v>
      </c>
      <c r="BD18" s="106" t="str">
        <f t="shared" si="31"/>
        <v>HD_121370_</v>
      </c>
      <c r="BE18" s="137">
        <v>0.0</v>
      </c>
      <c r="BF18" s="48" t="s">
        <v>362</v>
      </c>
      <c r="BG18" s="50">
        <v>2.1664353</v>
      </c>
      <c r="BH18" s="50">
        <v>208.67116</v>
      </c>
      <c r="BI18" s="50">
        <v>18.397717</v>
      </c>
      <c r="BJ18" s="50">
        <v>5.87740062</v>
      </c>
      <c r="BK18" s="50">
        <v>4.81740062</v>
      </c>
      <c r="BL18" s="50">
        <v>0.8029001</v>
      </c>
      <c r="BM18" s="50">
        <v>6.0</v>
      </c>
      <c r="BN18" s="50">
        <v>311.7263</v>
      </c>
      <c r="BO18" s="50">
        <v>260.139634</v>
      </c>
      <c r="BP18" s="50">
        <v>0.89088916</v>
      </c>
      <c r="BQ18" s="50">
        <v>292.0</v>
      </c>
      <c r="BR18" s="169">
        <v>73.2852308</v>
      </c>
      <c r="BS18" s="50">
        <v>21.8752308</v>
      </c>
      <c r="BT18" s="50">
        <v>0.07517261</v>
      </c>
      <c r="BU18" s="50">
        <v>291.0</v>
      </c>
      <c r="BV18" s="152">
        <v>5.37202184</v>
      </c>
      <c r="BW18" s="50">
        <v>1.48535518</v>
      </c>
      <c r="BX18" s="50">
        <v>0.06751614</v>
      </c>
      <c r="BY18" s="50">
        <v>22.0</v>
      </c>
      <c r="BZ18" s="139">
        <f t="shared" si="19"/>
        <v>3.017721515</v>
      </c>
      <c r="CA18" s="140">
        <f t="shared" si="20"/>
        <v>266.072506</v>
      </c>
      <c r="CB18" s="141">
        <f t="shared" si="21"/>
        <v>1842.487915</v>
      </c>
      <c r="CC18" s="141">
        <f t="shared" si="22"/>
        <v>4.985268242</v>
      </c>
      <c r="CD18" s="159">
        <f t="shared" si="23"/>
        <v>0.7399500197</v>
      </c>
    </row>
    <row r="19">
      <c r="A19" s="111">
        <f t="shared" si="9"/>
        <v>7.458790184</v>
      </c>
      <c r="B19" s="112" t="s">
        <v>505</v>
      </c>
      <c r="C19" s="112" t="s">
        <v>506</v>
      </c>
      <c r="D19" s="113">
        <v>2.82</v>
      </c>
      <c r="E19" s="111">
        <v>0.618</v>
      </c>
      <c r="F19" s="111">
        <v>0.008</v>
      </c>
      <c r="G19" s="114">
        <v>134.07</v>
      </c>
      <c r="H19" s="114">
        <v>0.11</v>
      </c>
      <c r="I19" s="114" t="s">
        <v>273</v>
      </c>
      <c r="J19" s="115">
        <f t="shared" si="10"/>
        <v>3.456658047</v>
      </c>
      <c r="K19" s="144" t="s">
        <v>368</v>
      </c>
      <c r="L19" s="145" t="s">
        <v>507</v>
      </c>
      <c r="M19" s="114" t="s">
        <v>372</v>
      </c>
      <c r="N19" s="154">
        <v>-0.065</v>
      </c>
      <c r="O19" s="118">
        <f t="shared" si="11"/>
        <v>3.391658047</v>
      </c>
      <c r="P19" s="119">
        <f t="shared" si="12"/>
        <v>0.5393367812</v>
      </c>
      <c r="Q19" s="114" t="s">
        <v>508</v>
      </c>
      <c r="R19" s="120">
        <v>24.0</v>
      </c>
      <c r="S19" s="97" t="str">
        <f t="shared" si="4"/>
        <v>HIP_2021_</v>
      </c>
      <c r="T19" s="121">
        <v>1.0</v>
      </c>
      <c r="U19" s="121">
        <v>1.0</v>
      </c>
      <c r="V19" s="155">
        <v>2.0</v>
      </c>
      <c r="W19" s="121">
        <v>1.0</v>
      </c>
      <c r="X19" s="120">
        <v>0.0</v>
      </c>
      <c r="Y19" s="156">
        <f t="shared" si="13"/>
        <v>5</v>
      </c>
      <c r="Z19" s="146">
        <v>-4.996</v>
      </c>
      <c r="AA19" s="114" t="s">
        <v>377</v>
      </c>
      <c r="AB19" s="147">
        <v>3.4</v>
      </c>
      <c r="AC19" s="126" t="s">
        <v>297</v>
      </c>
      <c r="AD19" s="127">
        <v>1.08</v>
      </c>
      <c r="AE19" s="104" t="str">
        <f t="shared" si="14"/>
        <v>G0V</v>
      </c>
      <c r="AF19" s="104" t="str">
        <f t="shared" si="5"/>
        <v>HIP_2021_</v>
      </c>
      <c r="AG19" s="103">
        <v>0.0</v>
      </c>
      <c r="AH19" s="104" t="str">
        <f t="shared" si="6"/>
        <v>HD_2151_</v>
      </c>
      <c r="AI19" s="148" t="s">
        <v>379</v>
      </c>
      <c r="AJ19" s="149">
        <v>5873.0</v>
      </c>
      <c r="AK19" s="45">
        <v>45.0</v>
      </c>
      <c r="AL19" s="3" t="s">
        <v>382</v>
      </c>
      <c r="AM19" s="130"/>
      <c r="AN19" s="130">
        <v>3.98</v>
      </c>
      <c r="AO19" s="131">
        <v>0.02</v>
      </c>
      <c r="AP19" s="3" t="s">
        <v>382</v>
      </c>
      <c r="AQ19" s="130">
        <v>-0.04</v>
      </c>
      <c r="AR19" s="131">
        <v>0.01</v>
      </c>
      <c r="AS19" s="3" t="s">
        <v>382</v>
      </c>
      <c r="AT19" s="132">
        <f t="shared" si="15"/>
        <v>1.797219135</v>
      </c>
      <c r="AU19" s="133">
        <v>0.0</v>
      </c>
      <c r="AV19" s="150">
        <v>0.0</v>
      </c>
      <c r="AW19" s="3">
        <v>1.0</v>
      </c>
      <c r="AX19" s="67">
        <v>2.0</v>
      </c>
      <c r="AY19" s="67">
        <v>1.0</v>
      </c>
      <c r="AZ19" s="67">
        <f t="shared" si="17"/>
        <v>4</v>
      </c>
      <c r="BA19" s="135">
        <f t="shared" si="7"/>
        <v>5</v>
      </c>
      <c r="BB19" s="170" t="s">
        <v>509</v>
      </c>
      <c r="BC19" s="48" t="str">
        <f t="shared" ref="BC19:BD19" si="32">B19</f>
        <v>HIP_2021_</v>
      </c>
      <c r="BD19" s="106" t="str">
        <f t="shared" si="32"/>
        <v>HD_2151_</v>
      </c>
      <c r="BE19" s="137">
        <v>0.0</v>
      </c>
      <c r="BF19" s="48" t="s">
        <v>160</v>
      </c>
      <c r="BG19" s="50">
        <v>1.76094459</v>
      </c>
      <c r="BH19" s="50">
        <v>6.4378004</v>
      </c>
      <c r="BI19" s="50">
        <v>-77.25424</v>
      </c>
      <c r="BJ19" s="50">
        <v>5.7370609</v>
      </c>
      <c r="BK19" s="50">
        <v>4.1470609</v>
      </c>
      <c r="BL19" s="50">
        <v>0.46078454</v>
      </c>
      <c r="BM19" s="50">
        <v>9.0</v>
      </c>
      <c r="BN19" s="50">
        <v>47.3935481</v>
      </c>
      <c r="BO19" s="50">
        <v>37.3235481</v>
      </c>
      <c r="BP19" s="50">
        <v>0.65479909</v>
      </c>
      <c r="BQ19" s="50">
        <v>57.0</v>
      </c>
      <c r="BR19" s="152">
        <v>13.2093279</v>
      </c>
      <c r="BS19" s="50">
        <v>3.13932792</v>
      </c>
      <c r="BT19" s="50">
        <v>0.05507593</v>
      </c>
      <c r="BU19" s="50">
        <v>57.0</v>
      </c>
      <c r="BV19" s="152">
        <v>5.38559504</v>
      </c>
      <c r="BW19" s="50">
        <v>0.96892837</v>
      </c>
      <c r="BX19" s="50">
        <v>0.03875713</v>
      </c>
      <c r="BY19" s="50">
        <v>25.0</v>
      </c>
      <c r="BZ19" s="139">
        <f t="shared" si="19"/>
        <v>1.860665866</v>
      </c>
      <c r="CA19" s="140">
        <f t="shared" si="20"/>
        <v>249.4594727</v>
      </c>
      <c r="CB19" s="141">
        <f t="shared" si="21"/>
        <v>892.0485569</v>
      </c>
      <c r="CC19" s="141">
        <f t="shared" si="22"/>
        <v>6.348833177</v>
      </c>
      <c r="CD19" s="159">
        <f t="shared" si="23"/>
        <v>0.6937490255</v>
      </c>
    </row>
    <row r="20">
      <c r="A20" s="111">
        <f t="shared" si="9"/>
        <v>11.8666192</v>
      </c>
      <c r="B20" s="112" t="s">
        <v>510</v>
      </c>
      <c r="C20" s="112" t="s">
        <v>511</v>
      </c>
      <c r="D20" s="113">
        <v>2.85</v>
      </c>
      <c r="E20" s="111">
        <v>0.18</v>
      </c>
      <c r="F20" s="111">
        <v>0.15</v>
      </c>
      <c r="G20" s="114">
        <v>84.27</v>
      </c>
      <c r="H20" s="114">
        <v>0.19</v>
      </c>
      <c r="I20" s="114" t="s">
        <v>273</v>
      </c>
      <c r="J20" s="115">
        <f t="shared" si="10"/>
        <v>2.47836497</v>
      </c>
      <c r="K20" s="154" t="s">
        <v>277</v>
      </c>
      <c r="L20" s="117" t="s">
        <v>512</v>
      </c>
      <c r="M20" s="114" t="s">
        <v>372</v>
      </c>
      <c r="N20" s="154">
        <v>0.01</v>
      </c>
      <c r="O20" s="118">
        <f t="shared" si="11"/>
        <v>2.48836497</v>
      </c>
      <c r="P20" s="119">
        <f t="shared" si="12"/>
        <v>0.9006540122</v>
      </c>
      <c r="Q20" s="154" t="s">
        <v>502</v>
      </c>
      <c r="R20" s="120">
        <v>82.0</v>
      </c>
      <c r="S20" s="97" t="str">
        <f t="shared" si="4"/>
        <v>HIP_107556_</v>
      </c>
      <c r="T20" s="121">
        <v>1.0</v>
      </c>
      <c r="U20" s="121">
        <v>1.0</v>
      </c>
      <c r="V20" s="165">
        <v>1.0</v>
      </c>
      <c r="W20" s="120">
        <v>0.0</v>
      </c>
      <c r="X20" s="120">
        <v>0.0</v>
      </c>
      <c r="Y20" s="122">
        <f t="shared" si="13"/>
        <v>3</v>
      </c>
      <c r="Z20" s="160" t="s">
        <v>287</v>
      </c>
      <c r="AA20" s="114" t="s">
        <v>287</v>
      </c>
      <c r="AB20" s="125">
        <v>91.4</v>
      </c>
      <c r="AC20" s="126" t="s">
        <v>297</v>
      </c>
      <c r="AD20" s="127">
        <v>1.52</v>
      </c>
      <c r="AE20" s="104" t="str">
        <f t="shared" si="14"/>
        <v>kA5hF0mF2III</v>
      </c>
      <c r="AF20" s="104" t="str">
        <f t="shared" si="5"/>
        <v>HIP_107556_</v>
      </c>
      <c r="AG20" s="103">
        <v>0.0</v>
      </c>
      <c r="AH20" s="104" t="str">
        <f t="shared" si="6"/>
        <v>HD_207098_</v>
      </c>
      <c r="AI20" s="128" t="s">
        <v>504</v>
      </c>
      <c r="AJ20" s="129">
        <v>8000.0</v>
      </c>
      <c r="AK20" s="171" t="s">
        <v>429</v>
      </c>
      <c r="AL20" s="91" t="s">
        <v>429</v>
      </c>
      <c r="AM20" s="172"/>
      <c r="AN20" s="172">
        <v>4.2</v>
      </c>
      <c r="AO20" s="173" t="s">
        <v>429</v>
      </c>
      <c r="AP20" s="91" t="s">
        <v>429</v>
      </c>
      <c r="AQ20" s="172">
        <v>0.0</v>
      </c>
      <c r="AR20" s="173">
        <v>0.0</v>
      </c>
      <c r="AS20" s="91" t="s">
        <v>429</v>
      </c>
      <c r="AT20" s="132">
        <f t="shared" si="15"/>
        <v>1.468248876</v>
      </c>
      <c r="AU20" s="133">
        <v>0.0</v>
      </c>
      <c r="AV20" s="150">
        <v>0.0</v>
      </c>
      <c r="AW20" s="3">
        <v>0.0</v>
      </c>
      <c r="AX20" s="43">
        <v>0.0</v>
      </c>
      <c r="AY20" s="43">
        <v>0.0</v>
      </c>
      <c r="AZ20" s="43">
        <f t="shared" si="17"/>
        <v>0</v>
      </c>
      <c r="BA20" s="135">
        <f t="shared" si="7"/>
        <v>3</v>
      </c>
      <c r="BB20" s="136" t="s">
        <v>320</v>
      </c>
      <c r="BC20" s="48" t="str">
        <f t="shared" ref="BC20:BD20" si="33">B20</f>
        <v>HIP_107556_</v>
      </c>
      <c r="BD20" s="106" t="str">
        <f t="shared" si="33"/>
        <v>HD_207098_</v>
      </c>
      <c r="BE20" s="137">
        <v>0.0</v>
      </c>
      <c r="BF20" s="48" t="s">
        <v>513</v>
      </c>
      <c r="BG20" s="138" t="s">
        <v>287</v>
      </c>
      <c r="BH20" s="138" t="s">
        <v>287</v>
      </c>
      <c r="BI20" s="138" t="s">
        <v>287</v>
      </c>
      <c r="BJ20" s="138" t="s">
        <v>287</v>
      </c>
      <c r="BK20" s="138" t="s">
        <v>287</v>
      </c>
      <c r="BL20" s="138" t="s">
        <v>287</v>
      </c>
      <c r="BM20" s="138" t="s">
        <v>287</v>
      </c>
      <c r="BN20" s="138" t="s">
        <v>287</v>
      </c>
      <c r="BO20" s="138" t="s">
        <v>287</v>
      </c>
      <c r="BP20" s="138" t="s">
        <v>287</v>
      </c>
      <c r="BQ20" s="138" t="s">
        <v>287</v>
      </c>
      <c r="BR20" s="138" t="s">
        <v>287</v>
      </c>
      <c r="BS20" s="138" t="s">
        <v>287</v>
      </c>
      <c r="BT20" s="138" t="s">
        <v>287</v>
      </c>
      <c r="BU20" s="138" t="s">
        <v>287</v>
      </c>
      <c r="BV20" s="138" t="s">
        <v>287</v>
      </c>
      <c r="BW20" s="138" t="s">
        <v>287</v>
      </c>
      <c r="BX20" s="138" t="s">
        <v>287</v>
      </c>
      <c r="BY20" s="138" t="s">
        <v>287</v>
      </c>
      <c r="BZ20" s="139">
        <f t="shared" si="19"/>
        <v>2.820505858</v>
      </c>
      <c r="CA20" s="140">
        <f t="shared" si="20"/>
        <v>237.6840287</v>
      </c>
      <c r="CB20" s="141">
        <f t="shared" si="21"/>
        <v>1403.351625</v>
      </c>
      <c r="CC20" s="141">
        <f t="shared" si="22"/>
        <v>4.346650203</v>
      </c>
      <c r="CD20" s="174">
        <f t="shared" si="23"/>
        <v>0.4696588968</v>
      </c>
    </row>
    <row r="21">
      <c r="A21" s="111">
        <f t="shared" si="9"/>
        <v>13.47890551</v>
      </c>
      <c r="B21" s="112" t="s">
        <v>514</v>
      </c>
      <c r="C21" s="112" t="s">
        <v>515</v>
      </c>
      <c r="D21" s="113">
        <v>3.17</v>
      </c>
      <c r="E21" s="111">
        <v>0.475</v>
      </c>
      <c r="F21" s="111">
        <v>0.018</v>
      </c>
      <c r="G21" s="114">
        <v>74.19</v>
      </c>
      <c r="H21" s="114">
        <v>0.14</v>
      </c>
      <c r="I21" s="114" t="s">
        <v>273</v>
      </c>
      <c r="J21" s="115">
        <f t="shared" si="10"/>
        <v>2.521726855</v>
      </c>
      <c r="K21" s="116" t="s">
        <v>277</v>
      </c>
      <c r="L21" s="153" t="s">
        <v>516</v>
      </c>
      <c r="M21" s="114" t="s">
        <v>281</v>
      </c>
      <c r="N21" s="154">
        <v>-0.025</v>
      </c>
      <c r="O21" s="118">
        <f t="shared" si="11"/>
        <v>2.496726855</v>
      </c>
      <c r="P21" s="119">
        <f t="shared" si="12"/>
        <v>0.8973092578</v>
      </c>
      <c r="Q21" s="114" t="s">
        <v>517</v>
      </c>
      <c r="R21" s="120" t="s">
        <v>287</v>
      </c>
      <c r="S21" s="97" t="str">
        <f t="shared" si="4"/>
        <v>HIP_46853_</v>
      </c>
      <c r="T21" s="121">
        <v>1.0</v>
      </c>
      <c r="U21" s="121">
        <v>1.0</v>
      </c>
      <c r="V21" s="120">
        <v>0.0</v>
      </c>
      <c r="W21" s="120">
        <v>0.0</v>
      </c>
      <c r="X21" s="120">
        <v>0.0</v>
      </c>
      <c r="Y21" s="122">
        <f t="shared" si="13"/>
        <v>2</v>
      </c>
      <c r="Z21" s="143">
        <v>-4.333</v>
      </c>
      <c r="AA21" s="114" t="s">
        <v>353</v>
      </c>
      <c r="AB21" s="175">
        <v>7.1</v>
      </c>
      <c r="AC21" s="126" t="s">
        <v>297</v>
      </c>
      <c r="AD21" s="127">
        <v>1.29</v>
      </c>
      <c r="AE21" s="104" t="str">
        <f t="shared" si="14"/>
        <v>F5.5IV-V</v>
      </c>
      <c r="AF21" s="104" t="str">
        <f t="shared" si="5"/>
        <v>HIP_46853_</v>
      </c>
      <c r="AG21" s="103">
        <v>0.0</v>
      </c>
      <c r="AH21" s="104" t="str">
        <f t="shared" si="6"/>
        <v>HD_82328_</v>
      </c>
      <c r="AI21" s="128" t="s">
        <v>277</v>
      </c>
      <c r="AJ21" s="149">
        <v>6364.0</v>
      </c>
      <c r="AK21" s="45">
        <v>63.0</v>
      </c>
      <c r="AL21" s="3" t="s">
        <v>518</v>
      </c>
      <c r="AM21" s="130"/>
      <c r="AN21" s="130">
        <v>3.88</v>
      </c>
      <c r="AO21" s="131">
        <v>0.01</v>
      </c>
      <c r="AP21" s="3" t="s">
        <v>518</v>
      </c>
      <c r="AQ21" s="130">
        <v>-0.19</v>
      </c>
      <c r="AR21" s="131">
        <v>0.04</v>
      </c>
      <c r="AS21" s="3" t="s">
        <v>518</v>
      </c>
      <c r="AT21" s="132">
        <f t="shared" si="15"/>
        <v>2.311250041</v>
      </c>
      <c r="AU21" s="133">
        <v>0.0</v>
      </c>
      <c r="AV21" s="134">
        <f t="shared" ref="AV21:AV23" si="35">sqrt( (0.032*(AB21^1.5)*(400/$AV$7))^2 + 1^2)</f>
        <v>1.168974279</v>
      </c>
      <c r="AW21" s="3">
        <v>1.0</v>
      </c>
      <c r="AX21" s="64">
        <v>1.0</v>
      </c>
      <c r="AY21" s="43">
        <v>0.0</v>
      </c>
      <c r="AZ21" s="43">
        <f t="shared" si="17"/>
        <v>2</v>
      </c>
      <c r="BA21" s="135">
        <f t="shared" si="7"/>
        <v>2</v>
      </c>
      <c r="BB21" s="136" t="s">
        <v>320</v>
      </c>
      <c r="BC21" s="48" t="str">
        <f t="shared" ref="BC21:BD21" si="34">B21</f>
        <v>HIP_46853_</v>
      </c>
      <c r="BD21" s="106" t="str">
        <f t="shared" si="34"/>
        <v>HD_82328_</v>
      </c>
      <c r="BE21" s="137">
        <v>0.0</v>
      </c>
      <c r="BF21" s="48" t="s">
        <v>296</v>
      </c>
      <c r="BG21" s="50">
        <v>2.15937767</v>
      </c>
      <c r="BH21" s="50">
        <v>143.21431</v>
      </c>
      <c r="BI21" s="50">
        <v>51.6773</v>
      </c>
      <c r="BJ21" s="50">
        <v>5.92323629</v>
      </c>
      <c r="BK21" s="50">
        <v>5.03990296</v>
      </c>
      <c r="BL21" s="50">
        <v>1.00798059</v>
      </c>
      <c r="BM21" s="50">
        <v>5.0</v>
      </c>
      <c r="BN21" s="50">
        <v>471.655473</v>
      </c>
      <c r="BO21" s="50">
        <v>408.232139</v>
      </c>
      <c r="BP21" s="50">
        <v>1.13713688</v>
      </c>
      <c r="BQ21" s="50">
        <v>359.0</v>
      </c>
      <c r="BR21" s="169">
        <v>97.9222257</v>
      </c>
      <c r="BS21" s="50">
        <v>34.3222257</v>
      </c>
      <c r="BT21" s="50">
        <v>0.09533952</v>
      </c>
      <c r="BU21" s="50">
        <v>360.0</v>
      </c>
      <c r="BV21" s="152">
        <v>5.22825806</v>
      </c>
      <c r="BW21" s="50">
        <v>1.69492473</v>
      </c>
      <c r="BX21" s="50">
        <v>0.08474624</v>
      </c>
      <c r="BY21" s="50">
        <v>20.0</v>
      </c>
      <c r="BZ21" s="139">
        <f t="shared" si="19"/>
        <v>2.809665566</v>
      </c>
      <c r="CA21" s="140">
        <f t="shared" si="20"/>
        <v>208.4490883</v>
      </c>
      <c r="CB21" s="141">
        <f t="shared" si="21"/>
        <v>1514.554393</v>
      </c>
      <c r="CC21" s="141">
        <f t="shared" si="22"/>
        <v>4.727350671</v>
      </c>
      <c r="CD21" s="174">
        <f t="shared" si="23"/>
        <v>0.4853292108</v>
      </c>
    </row>
    <row r="22">
      <c r="A22" s="111">
        <f t="shared" si="9"/>
        <v>8.068420203</v>
      </c>
      <c r="B22" s="112" t="s">
        <v>519</v>
      </c>
      <c r="C22" s="112" t="s">
        <v>520</v>
      </c>
      <c r="D22" s="113">
        <v>3.19</v>
      </c>
      <c r="E22" s="111">
        <v>0.484</v>
      </c>
      <c r="F22" s="111">
        <v>0.003</v>
      </c>
      <c r="G22" s="114">
        <v>123.94</v>
      </c>
      <c r="H22" s="114">
        <v>0.17</v>
      </c>
      <c r="I22" s="114" t="s">
        <v>273</v>
      </c>
      <c r="J22" s="115">
        <f t="shared" si="10"/>
        <v>3.656057459</v>
      </c>
      <c r="K22" s="116" t="s">
        <v>277</v>
      </c>
      <c r="L22" s="153" t="s">
        <v>521</v>
      </c>
      <c r="M22" s="114" t="s">
        <v>464</v>
      </c>
      <c r="N22" s="154">
        <v>-0.03</v>
      </c>
      <c r="O22" s="118">
        <f t="shared" si="11"/>
        <v>3.626057459</v>
      </c>
      <c r="P22" s="119">
        <f t="shared" si="12"/>
        <v>0.4455770164</v>
      </c>
      <c r="Q22" s="114" t="s">
        <v>508</v>
      </c>
      <c r="R22" s="120">
        <v>28.0</v>
      </c>
      <c r="S22" s="97" t="str">
        <f t="shared" si="4"/>
        <v>HIP_22449_</v>
      </c>
      <c r="T22" s="121">
        <v>1.0</v>
      </c>
      <c r="U22" s="121">
        <v>1.0</v>
      </c>
      <c r="V22" s="155">
        <v>2.0</v>
      </c>
      <c r="W22" s="121">
        <v>1.0</v>
      </c>
      <c r="X22" s="120">
        <v>0.0</v>
      </c>
      <c r="Y22" s="156">
        <f t="shared" si="13"/>
        <v>5</v>
      </c>
      <c r="Z22" s="143">
        <v>-4.65</v>
      </c>
      <c r="AA22" s="114" t="s">
        <v>522</v>
      </c>
      <c r="AB22" s="125">
        <v>15.3</v>
      </c>
      <c r="AC22" s="126" t="s">
        <v>297</v>
      </c>
      <c r="AD22" s="127">
        <v>1.25</v>
      </c>
      <c r="AE22" s="104" t="str">
        <f t="shared" si="14"/>
        <v>F6V</v>
      </c>
      <c r="AF22" s="104" t="str">
        <f t="shared" si="5"/>
        <v>HIP_22449_</v>
      </c>
      <c r="AG22" s="103">
        <v>1.0</v>
      </c>
      <c r="AH22" s="104" t="str">
        <f t="shared" si="6"/>
        <v>HD_30652_</v>
      </c>
      <c r="AI22" s="128" t="s">
        <v>277</v>
      </c>
      <c r="AJ22" s="149">
        <v>6477.0</v>
      </c>
      <c r="AK22" s="45">
        <v>56.0</v>
      </c>
      <c r="AL22" s="3" t="s">
        <v>518</v>
      </c>
      <c r="AM22" s="130"/>
      <c r="AN22" s="130">
        <v>4.29</v>
      </c>
      <c r="AO22" s="131">
        <v>0.02</v>
      </c>
      <c r="AP22" s="3" t="s">
        <v>518</v>
      </c>
      <c r="AQ22" s="130">
        <v>0.0</v>
      </c>
      <c r="AR22" s="131">
        <v>0.08</v>
      </c>
      <c r="AS22" s="3" t="s">
        <v>518</v>
      </c>
      <c r="AT22" s="132">
        <f t="shared" si="15"/>
        <v>1.326457559</v>
      </c>
      <c r="AU22" s="133">
        <v>0.0</v>
      </c>
      <c r="AV22" s="134">
        <f t="shared" si="35"/>
        <v>2.160447835</v>
      </c>
      <c r="AW22" s="3">
        <v>1.0</v>
      </c>
      <c r="AX22" s="43">
        <v>0.0</v>
      </c>
      <c r="AY22" s="43">
        <v>0.0</v>
      </c>
      <c r="AZ22" s="43">
        <f t="shared" si="17"/>
        <v>1</v>
      </c>
      <c r="BA22" s="135">
        <f t="shared" si="7"/>
        <v>5</v>
      </c>
      <c r="BB22" s="136" t="s">
        <v>320</v>
      </c>
      <c r="BC22" s="48" t="str">
        <f t="shared" ref="BC22:BD22" si="36">B22</f>
        <v>HIP_22449_</v>
      </c>
      <c r="BD22" s="106" t="str">
        <f t="shared" si="36"/>
        <v>HD_30652_</v>
      </c>
      <c r="BE22" s="137">
        <v>0.0</v>
      </c>
      <c r="BF22" s="48" t="s">
        <v>163</v>
      </c>
      <c r="BG22" s="50">
        <v>1.32583305</v>
      </c>
      <c r="BH22" s="50">
        <v>72.460045</v>
      </c>
      <c r="BI22" s="50">
        <v>6.9612756</v>
      </c>
      <c r="BJ22" s="50">
        <v>14.2243191</v>
      </c>
      <c r="BK22" s="50">
        <v>11.9276524</v>
      </c>
      <c r="BL22" s="50">
        <v>0.91751173</v>
      </c>
      <c r="BM22" s="50">
        <v>13.0</v>
      </c>
      <c r="BN22" s="50">
        <v>1139.27318</v>
      </c>
      <c r="BO22" s="50">
        <v>966.139847</v>
      </c>
      <c r="BP22" s="50">
        <v>0.98585699</v>
      </c>
      <c r="BQ22" s="50">
        <v>980.0</v>
      </c>
      <c r="BR22" s="169">
        <v>254.88336</v>
      </c>
      <c r="BS22" s="50">
        <v>81.2200267</v>
      </c>
      <c r="BT22" s="50">
        <v>0.08262465</v>
      </c>
      <c r="BU22" s="50">
        <v>983.0</v>
      </c>
      <c r="BV22" s="152">
        <v>5.32977261</v>
      </c>
      <c r="BW22" s="50">
        <v>1.61977261</v>
      </c>
      <c r="BX22" s="50">
        <v>0.07713203</v>
      </c>
      <c r="BY22" s="50">
        <v>21.0</v>
      </c>
      <c r="BZ22" s="139">
        <f t="shared" si="19"/>
        <v>1.670277028</v>
      </c>
      <c r="CA22" s="140">
        <f t="shared" si="20"/>
        <v>207.0141349</v>
      </c>
      <c r="CB22" s="141">
        <f t="shared" si="21"/>
        <v>705.2214975</v>
      </c>
      <c r="CC22" s="141">
        <f t="shared" si="22"/>
        <v>6.228604112</v>
      </c>
      <c r="CD22" s="174">
        <f t="shared" si="23"/>
        <v>0.4974118513</v>
      </c>
    </row>
    <row r="23">
      <c r="A23" s="111">
        <f t="shared" si="9"/>
        <v>16.57000829</v>
      </c>
      <c r="B23" s="112" t="s">
        <v>523</v>
      </c>
      <c r="C23" s="112" t="s">
        <v>524</v>
      </c>
      <c r="D23" s="113">
        <v>3.18</v>
      </c>
      <c r="E23" s="111">
        <v>0.256</v>
      </c>
      <c r="F23" s="111">
        <v>0.012</v>
      </c>
      <c r="G23" s="114">
        <v>60.35</v>
      </c>
      <c r="H23" s="114">
        <v>0.14</v>
      </c>
      <c r="I23" s="114" t="s">
        <v>273</v>
      </c>
      <c r="J23" s="115">
        <f t="shared" si="10"/>
        <v>2.083386372</v>
      </c>
      <c r="K23" s="116" t="s">
        <v>277</v>
      </c>
      <c r="L23" s="117" t="s">
        <v>525</v>
      </c>
      <c r="M23" s="114" t="s">
        <v>372</v>
      </c>
      <c r="N23" s="154">
        <v>0.025</v>
      </c>
      <c r="O23" s="118">
        <f t="shared" si="11"/>
        <v>2.108386372</v>
      </c>
      <c r="P23" s="119">
        <f t="shared" si="12"/>
        <v>1.052645451</v>
      </c>
      <c r="Q23" s="114" t="s">
        <v>205</v>
      </c>
      <c r="R23" s="120" t="s">
        <v>287</v>
      </c>
      <c r="S23" s="97" t="str">
        <f t="shared" si="4"/>
        <v>HIP_71908_</v>
      </c>
      <c r="T23" s="121">
        <v>1.0</v>
      </c>
      <c r="U23" s="120">
        <v>0.0</v>
      </c>
      <c r="V23" s="120">
        <v>0.0</v>
      </c>
      <c r="W23" s="120">
        <v>0.0</v>
      </c>
      <c r="X23" s="120">
        <v>0.0</v>
      </c>
      <c r="Y23" s="122">
        <f t="shared" si="13"/>
        <v>1</v>
      </c>
      <c r="Z23" s="160" t="s">
        <v>287</v>
      </c>
      <c r="AA23" s="114" t="s">
        <v>287</v>
      </c>
      <c r="AB23" s="125">
        <v>13.3</v>
      </c>
      <c r="AC23" s="126" t="s">
        <v>297</v>
      </c>
      <c r="AD23" s="127">
        <v>1.76</v>
      </c>
      <c r="AE23" s="104" t="str">
        <f t="shared" si="14"/>
        <v>A7VpSrCrEu</v>
      </c>
      <c r="AF23" s="104" t="str">
        <f t="shared" si="5"/>
        <v>HIP_71908_</v>
      </c>
      <c r="AG23" s="103">
        <v>0.0</v>
      </c>
      <c r="AH23" s="104" t="str">
        <f t="shared" si="6"/>
        <v>HD_128898_</v>
      </c>
      <c r="AI23" s="128" t="s">
        <v>277</v>
      </c>
      <c r="AJ23" s="129">
        <v>7426.0</v>
      </c>
      <c r="AK23" s="45" t="s">
        <v>429</v>
      </c>
      <c r="AL23" s="3" t="s">
        <v>526</v>
      </c>
      <c r="AM23" s="172"/>
      <c r="AN23" s="172">
        <v>4.2</v>
      </c>
      <c r="AO23" s="173" t="s">
        <v>429</v>
      </c>
      <c r="AP23" s="91" t="s">
        <v>429</v>
      </c>
      <c r="AQ23" s="172">
        <v>0.0</v>
      </c>
      <c r="AR23" s="173">
        <v>0.0</v>
      </c>
      <c r="AS23" s="91" t="s">
        <v>429</v>
      </c>
      <c r="AT23" s="132">
        <f t="shared" si="15"/>
        <v>2.029857173</v>
      </c>
      <c r="AU23" s="133">
        <v>0.0</v>
      </c>
      <c r="AV23" s="134">
        <f t="shared" si="35"/>
        <v>1.846374905</v>
      </c>
      <c r="AW23" s="3">
        <v>0.0</v>
      </c>
      <c r="AX23" s="43">
        <v>0.0</v>
      </c>
      <c r="AY23" s="43">
        <v>0.0</v>
      </c>
      <c r="AZ23" s="43">
        <f t="shared" si="17"/>
        <v>0</v>
      </c>
      <c r="BA23" s="135">
        <f t="shared" si="7"/>
        <v>1</v>
      </c>
      <c r="BB23" s="136" t="s">
        <v>320</v>
      </c>
      <c r="BC23" s="48" t="str">
        <f t="shared" ref="BC23:BD23" si="37">B23</f>
        <v>HIP_71908_</v>
      </c>
      <c r="BD23" s="106" t="str">
        <f t="shared" si="37"/>
        <v>HD_128898_</v>
      </c>
      <c r="BE23" s="137">
        <v>0.0</v>
      </c>
      <c r="BF23" s="48" t="s">
        <v>378</v>
      </c>
      <c r="BG23" s="50">
        <v>1.74497915</v>
      </c>
      <c r="BH23" s="50">
        <v>220.62675</v>
      </c>
      <c r="BI23" s="50">
        <v>-64.975136</v>
      </c>
      <c r="BJ23" s="50">
        <v>104.729303</v>
      </c>
      <c r="BK23" s="50">
        <v>96.6026358</v>
      </c>
      <c r="BL23" s="50">
        <v>2.1000573</v>
      </c>
      <c r="BM23" s="50">
        <v>46.0</v>
      </c>
      <c r="BN23" s="50">
        <v>8477.06684</v>
      </c>
      <c r="BO23" s="50">
        <v>7824.8135</v>
      </c>
      <c r="BP23" s="50">
        <v>2.11939694</v>
      </c>
      <c r="BQ23" s="50">
        <v>3692.0</v>
      </c>
      <c r="BR23" s="169">
        <v>1322.10948</v>
      </c>
      <c r="BS23" s="50">
        <v>657.312813</v>
      </c>
      <c r="BT23" s="50">
        <v>0.17467787</v>
      </c>
      <c r="BU23" s="50">
        <v>3763.0</v>
      </c>
      <c r="BV23" s="50">
        <v>16.4183063</v>
      </c>
      <c r="BW23" s="50">
        <v>8.114973</v>
      </c>
      <c r="BX23" s="50">
        <v>0.172659</v>
      </c>
      <c r="BY23" s="50">
        <v>47.0</v>
      </c>
      <c r="BZ23" s="139">
        <f t="shared" si="19"/>
        <v>3.359871946</v>
      </c>
      <c r="CA23" s="140">
        <f t="shared" si="20"/>
        <v>202.768272</v>
      </c>
      <c r="CB23" s="141">
        <f t="shared" si="21"/>
        <v>1695.608329</v>
      </c>
      <c r="CC23" s="141">
        <f t="shared" si="22"/>
        <v>3.701027329</v>
      </c>
      <c r="CD23" s="174">
        <f t="shared" si="23"/>
        <v>0.3460297777</v>
      </c>
    </row>
    <row r="24">
      <c r="A24" s="111">
        <f t="shared" si="9"/>
        <v>14.26533524</v>
      </c>
      <c r="B24" s="112" t="s">
        <v>527</v>
      </c>
      <c r="C24" s="112" t="s">
        <v>528</v>
      </c>
      <c r="D24" s="113">
        <v>3.41</v>
      </c>
      <c r="E24" s="111">
        <v>0.912</v>
      </c>
      <c r="F24" s="111">
        <v>0.002</v>
      </c>
      <c r="G24" s="114">
        <v>70.1</v>
      </c>
      <c r="H24" s="114">
        <v>0.11</v>
      </c>
      <c r="I24" s="114" t="s">
        <v>273</v>
      </c>
      <c r="J24" s="115">
        <f t="shared" si="10"/>
        <v>2.63859009</v>
      </c>
      <c r="K24" s="144" t="s">
        <v>368</v>
      </c>
      <c r="L24" s="157" t="s">
        <v>529</v>
      </c>
      <c r="M24" s="114" t="s">
        <v>444</v>
      </c>
      <c r="N24" s="154">
        <v>-0.19</v>
      </c>
      <c r="O24" s="118">
        <f t="shared" si="11"/>
        <v>2.44859009</v>
      </c>
      <c r="P24" s="119">
        <f t="shared" si="12"/>
        <v>0.9165639641</v>
      </c>
      <c r="Q24" s="154" t="s">
        <v>530</v>
      </c>
      <c r="R24" s="120">
        <v>89.0</v>
      </c>
      <c r="S24" s="97" t="str">
        <f t="shared" si="4"/>
        <v>HIP_102422_</v>
      </c>
      <c r="T24" s="121">
        <v>1.0</v>
      </c>
      <c r="U24" s="120">
        <v>0.0</v>
      </c>
      <c r="V24" s="165">
        <v>1.0</v>
      </c>
      <c r="W24" s="120">
        <v>0.0</v>
      </c>
      <c r="X24" s="120">
        <v>0.0</v>
      </c>
      <c r="Y24" s="122">
        <f t="shared" si="13"/>
        <v>2</v>
      </c>
      <c r="Z24" s="176" t="s">
        <v>531</v>
      </c>
      <c r="AA24" s="114" t="s">
        <v>287</v>
      </c>
      <c r="AB24" s="147">
        <v>1.7</v>
      </c>
      <c r="AC24" s="126" t="s">
        <v>297</v>
      </c>
      <c r="AD24" s="127">
        <v>1.23</v>
      </c>
      <c r="AE24" s="104" t="str">
        <f t="shared" si="14"/>
        <v>K0IV</v>
      </c>
      <c r="AF24" s="104" t="str">
        <f t="shared" si="5"/>
        <v>HIP_102422_</v>
      </c>
      <c r="AG24" s="103">
        <v>0.0</v>
      </c>
      <c r="AH24" s="104" t="str">
        <f t="shared" si="6"/>
        <v>HD_198149_</v>
      </c>
      <c r="AI24" s="144" t="s">
        <v>532</v>
      </c>
      <c r="AJ24" s="149">
        <v>5002.0</v>
      </c>
      <c r="AK24" s="45">
        <v>28.0</v>
      </c>
      <c r="AL24" s="3" t="s">
        <v>533</v>
      </c>
      <c r="AM24" s="130"/>
      <c r="AN24" s="130">
        <v>3.43</v>
      </c>
      <c r="AO24" s="131">
        <v>0.15</v>
      </c>
      <c r="AP24" s="3" t="s">
        <v>533</v>
      </c>
      <c r="AQ24" s="130">
        <v>-0.09</v>
      </c>
      <c r="AR24" s="131">
        <v>0.05</v>
      </c>
      <c r="AS24" s="3" t="s">
        <v>533</v>
      </c>
      <c r="AT24" s="132">
        <f t="shared" si="15"/>
        <v>3.82513927</v>
      </c>
      <c r="AU24" s="133">
        <v>0.0</v>
      </c>
      <c r="AV24" s="150">
        <v>0.0</v>
      </c>
      <c r="AW24" s="3">
        <v>1.0</v>
      </c>
      <c r="AX24" s="67">
        <v>2.0</v>
      </c>
      <c r="AY24" s="67">
        <v>1.0</v>
      </c>
      <c r="AZ24" s="67">
        <f t="shared" si="17"/>
        <v>4</v>
      </c>
      <c r="BA24" s="135">
        <f t="shared" si="7"/>
        <v>2</v>
      </c>
      <c r="BB24" s="170" t="s">
        <v>509</v>
      </c>
      <c r="BC24" s="48" t="str">
        <f t="shared" ref="BC24:BD24" si="38">B24</f>
        <v>HIP_102422_</v>
      </c>
      <c r="BD24" s="106" t="str">
        <f t="shared" si="38"/>
        <v>HD_198149_</v>
      </c>
      <c r="BE24" s="137">
        <v>0.0</v>
      </c>
      <c r="BF24" s="48" t="s">
        <v>64</v>
      </c>
      <c r="BG24" s="50">
        <v>3.19178611</v>
      </c>
      <c r="BH24" s="50">
        <v>311.3224</v>
      </c>
      <c r="BI24" s="50">
        <v>61.838783</v>
      </c>
      <c r="BJ24" s="50">
        <v>5.47407761</v>
      </c>
      <c r="BK24" s="50">
        <v>3.70741095</v>
      </c>
      <c r="BL24" s="50">
        <v>0.37074109</v>
      </c>
      <c r="BM24" s="50">
        <v>10.0</v>
      </c>
      <c r="BN24" s="50">
        <v>34.623362</v>
      </c>
      <c r="BO24" s="50">
        <v>30.0300287</v>
      </c>
      <c r="BP24" s="50">
        <v>1.1550011</v>
      </c>
      <c r="BQ24" s="50">
        <v>26.0</v>
      </c>
      <c r="BR24" s="152">
        <v>6.94819073</v>
      </c>
      <c r="BS24" s="50">
        <v>2.53152406</v>
      </c>
      <c r="BT24" s="50">
        <v>0.10126096</v>
      </c>
      <c r="BU24" s="50">
        <v>25.0</v>
      </c>
      <c r="BV24" s="152">
        <v>5.19800125</v>
      </c>
      <c r="BW24" s="50">
        <v>0.78133459</v>
      </c>
      <c r="BX24" s="50">
        <v>0.03125338</v>
      </c>
      <c r="BY24" s="50">
        <v>25.0</v>
      </c>
      <c r="BZ24" s="139">
        <f t="shared" si="19"/>
        <v>2.87264515</v>
      </c>
      <c r="CA24" s="140">
        <f t="shared" si="20"/>
        <v>201.372425</v>
      </c>
      <c r="CB24" s="141">
        <f t="shared" si="21"/>
        <v>1603.497193</v>
      </c>
      <c r="CC24" s="141">
        <f t="shared" si="22"/>
        <v>4.787915113</v>
      </c>
      <c r="CD24" s="174">
        <f t="shared" si="23"/>
        <v>0.4917235747</v>
      </c>
    </row>
    <row r="25">
      <c r="A25" s="111">
        <f t="shared" si="9"/>
        <v>8.310479515</v>
      </c>
      <c r="B25" s="112" t="s">
        <v>534</v>
      </c>
      <c r="C25" s="112" t="s">
        <v>535</v>
      </c>
      <c r="D25" s="113">
        <v>3.42</v>
      </c>
      <c r="E25" s="111">
        <v>0.75</v>
      </c>
      <c r="F25" s="111">
        <v>0.015</v>
      </c>
      <c r="G25" s="114">
        <v>120.33</v>
      </c>
      <c r="H25" s="114">
        <v>0.16</v>
      </c>
      <c r="I25" s="114" t="s">
        <v>273</v>
      </c>
      <c r="J25" s="115">
        <f t="shared" si="10"/>
        <v>3.821869584</v>
      </c>
      <c r="K25" s="144" t="s">
        <v>368</v>
      </c>
      <c r="L25" s="145" t="s">
        <v>536</v>
      </c>
      <c r="M25" s="114" t="s">
        <v>444</v>
      </c>
      <c r="N25" s="154">
        <v>-0.105</v>
      </c>
      <c r="O25" s="118">
        <f t="shared" si="11"/>
        <v>3.716869584</v>
      </c>
      <c r="P25" s="119">
        <f t="shared" si="12"/>
        <v>0.4092521666</v>
      </c>
      <c r="Q25" s="114" t="s">
        <v>210</v>
      </c>
      <c r="R25" s="120" t="s">
        <v>287</v>
      </c>
      <c r="S25" s="97" t="str">
        <f t="shared" si="4"/>
        <v>HIP_86974_</v>
      </c>
      <c r="T25" s="120">
        <v>0.0</v>
      </c>
      <c r="U25" s="120">
        <v>0.0</v>
      </c>
      <c r="V25" s="120">
        <v>0.0</v>
      </c>
      <c r="W25" s="121">
        <v>1.0</v>
      </c>
      <c r="X25" s="120">
        <v>0.0</v>
      </c>
      <c r="Y25" s="122">
        <f t="shared" si="13"/>
        <v>1</v>
      </c>
      <c r="Z25" s="146">
        <v>-5.077</v>
      </c>
      <c r="AA25" s="114" t="s">
        <v>537</v>
      </c>
      <c r="AB25" s="147">
        <v>1.9</v>
      </c>
      <c r="AC25" s="126" t="s">
        <v>297</v>
      </c>
      <c r="AD25" s="127">
        <v>0.98</v>
      </c>
      <c r="AE25" s="104" t="str">
        <f t="shared" si="14"/>
        <v>G5IV</v>
      </c>
      <c r="AF25" s="104" t="str">
        <f t="shared" si="5"/>
        <v>HIP_86974_</v>
      </c>
      <c r="AG25" s="103">
        <v>0.0</v>
      </c>
      <c r="AH25" s="104" t="str">
        <f t="shared" si="6"/>
        <v>HD_161797_</v>
      </c>
      <c r="AI25" s="148" t="s">
        <v>379</v>
      </c>
      <c r="AJ25" s="149">
        <v>5562.0</v>
      </c>
      <c r="AK25" s="45">
        <v>35.0</v>
      </c>
      <c r="AL25" s="3" t="s">
        <v>538</v>
      </c>
      <c r="AM25" s="130"/>
      <c r="AN25" s="130">
        <v>3.98</v>
      </c>
      <c r="AO25" s="131">
        <v>0.05</v>
      </c>
      <c r="AP25" s="3" t="s">
        <v>538</v>
      </c>
      <c r="AQ25" s="130">
        <v>0.28</v>
      </c>
      <c r="AR25" s="131">
        <v>0.05</v>
      </c>
      <c r="AS25" s="3" t="s">
        <v>538</v>
      </c>
      <c r="AT25" s="132">
        <f t="shared" si="15"/>
        <v>1.725109867</v>
      </c>
      <c r="AU25" s="133">
        <v>0.0</v>
      </c>
      <c r="AV25" s="150">
        <v>0.0</v>
      </c>
      <c r="AW25" s="3">
        <v>1.0</v>
      </c>
      <c r="AX25" s="67">
        <v>2.0</v>
      </c>
      <c r="AY25" s="67">
        <v>1.0</v>
      </c>
      <c r="AZ25" s="67">
        <f t="shared" si="17"/>
        <v>4</v>
      </c>
      <c r="BA25" s="135">
        <f t="shared" si="7"/>
        <v>1</v>
      </c>
      <c r="BB25" s="151" t="s">
        <v>385</v>
      </c>
      <c r="BC25" s="48" t="str">
        <f t="shared" ref="BC25:BD25" si="39">B25</f>
        <v>HIP_86974_</v>
      </c>
      <c r="BD25" s="106" t="str">
        <f t="shared" si="39"/>
        <v>HD_161797_</v>
      </c>
      <c r="BE25" s="177" t="s">
        <v>539</v>
      </c>
      <c r="BF25" s="48" t="s">
        <v>453</v>
      </c>
      <c r="BG25" s="50">
        <v>1.67743943</v>
      </c>
      <c r="BH25" s="50">
        <v>266.6147</v>
      </c>
      <c r="BI25" s="50">
        <v>27.720676</v>
      </c>
      <c r="BJ25" s="50">
        <v>5.24293665</v>
      </c>
      <c r="BK25" s="50">
        <v>3.12293665</v>
      </c>
      <c r="BL25" s="50">
        <v>0.26024472</v>
      </c>
      <c r="BM25" s="50">
        <v>12.0</v>
      </c>
      <c r="BN25" s="50">
        <v>24.2598224</v>
      </c>
      <c r="BO25" s="50">
        <v>21.0798224</v>
      </c>
      <c r="BP25" s="50">
        <v>1.17110124</v>
      </c>
      <c r="BQ25" s="50">
        <v>18.0</v>
      </c>
      <c r="BR25" s="152">
        <v>5.22919347</v>
      </c>
      <c r="BS25" s="50">
        <v>1.8725268</v>
      </c>
      <c r="BT25" s="50">
        <v>0.09855404</v>
      </c>
      <c r="BU25" s="50">
        <v>19.0</v>
      </c>
      <c r="BV25" s="152">
        <v>5.36132425</v>
      </c>
      <c r="BW25" s="50">
        <v>0.59132425</v>
      </c>
      <c r="BX25" s="50">
        <v>0.0219009</v>
      </c>
      <c r="BY25" s="50">
        <v>27.0</v>
      </c>
      <c r="BZ25" s="139">
        <f t="shared" si="19"/>
        <v>1.601865631</v>
      </c>
      <c r="CA25" s="140">
        <f t="shared" si="20"/>
        <v>192.7524913</v>
      </c>
      <c r="CB25" s="141">
        <f t="shared" si="21"/>
        <v>748.0383677</v>
      </c>
      <c r="CC25" s="141">
        <f t="shared" si="22"/>
        <v>7.183133025</v>
      </c>
      <c r="CD25" s="159">
        <f t="shared" si="23"/>
        <v>0.5907450155</v>
      </c>
    </row>
    <row r="26">
      <c r="A26" s="111">
        <f t="shared" si="9"/>
        <v>9.04077389</v>
      </c>
      <c r="B26" s="112" t="s">
        <v>540</v>
      </c>
      <c r="C26" s="112" t="s">
        <v>541</v>
      </c>
      <c r="D26" s="113">
        <v>3.52</v>
      </c>
      <c r="E26" s="111">
        <v>0.915</v>
      </c>
      <c r="F26" s="111">
        <v>0.018</v>
      </c>
      <c r="G26" s="114">
        <v>110.61</v>
      </c>
      <c r="H26" s="114">
        <v>0.22</v>
      </c>
      <c r="I26" s="114" t="s">
        <v>273</v>
      </c>
      <c r="J26" s="115">
        <f t="shared" si="10"/>
        <v>3.738971962</v>
      </c>
      <c r="K26" s="144" t="s">
        <v>368</v>
      </c>
      <c r="L26" s="157" t="s">
        <v>542</v>
      </c>
      <c r="M26" s="114" t="s">
        <v>444</v>
      </c>
      <c r="N26" s="154">
        <v>-0.19</v>
      </c>
      <c r="O26" s="118">
        <f t="shared" si="11"/>
        <v>3.548971962</v>
      </c>
      <c r="P26" s="119">
        <f t="shared" si="12"/>
        <v>0.4764112153</v>
      </c>
      <c r="Q26" s="114" t="s">
        <v>502</v>
      </c>
      <c r="R26" s="120">
        <v>36.0</v>
      </c>
      <c r="S26" s="97" t="str">
        <f t="shared" si="4"/>
        <v>HIP_17378_</v>
      </c>
      <c r="T26" s="121">
        <v>1.0</v>
      </c>
      <c r="U26" s="121">
        <v>1.0</v>
      </c>
      <c r="V26" s="155">
        <v>2.0</v>
      </c>
      <c r="W26" s="120">
        <v>0.0</v>
      </c>
      <c r="X26" s="120">
        <v>0.0</v>
      </c>
      <c r="Y26" s="156">
        <f t="shared" si="13"/>
        <v>4</v>
      </c>
      <c r="Z26" s="146">
        <v>-5.184</v>
      </c>
      <c r="AA26" s="114" t="s">
        <v>408</v>
      </c>
      <c r="AB26" s="147">
        <v>1.0</v>
      </c>
      <c r="AC26" s="126" t="s">
        <v>297</v>
      </c>
      <c r="AD26" s="127">
        <v>0.87</v>
      </c>
      <c r="AE26" s="104" t="str">
        <f t="shared" si="14"/>
        <v>K0+IV</v>
      </c>
      <c r="AF26" s="104" t="str">
        <f t="shared" si="5"/>
        <v>HIP_17378_</v>
      </c>
      <c r="AG26" s="103">
        <v>0.0</v>
      </c>
      <c r="AH26" s="104" t="str">
        <f t="shared" si="6"/>
        <v>HD_23249_</v>
      </c>
      <c r="AI26" s="148" t="s">
        <v>379</v>
      </c>
      <c r="AJ26" s="149">
        <v>5144.0</v>
      </c>
      <c r="AK26" s="45">
        <v>33.0</v>
      </c>
      <c r="AL26" s="3" t="s">
        <v>538</v>
      </c>
      <c r="AM26" s="130"/>
      <c r="AN26" s="130">
        <v>3.95</v>
      </c>
      <c r="AO26" s="131">
        <v>0.05</v>
      </c>
      <c r="AP26" s="3" t="s">
        <v>538</v>
      </c>
      <c r="AQ26" s="130">
        <v>0.0</v>
      </c>
      <c r="AR26" s="131">
        <v>0.04</v>
      </c>
      <c r="AS26" s="3" t="s">
        <v>538</v>
      </c>
      <c r="AT26" s="132">
        <f t="shared" si="15"/>
        <v>2.178995497</v>
      </c>
      <c r="AU26" s="133">
        <v>0.0</v>
      </c>
      <c r="AV26" s="150">
        <v>0.0</v>
      </c>
      <c r="AW26" s="3">
        <v>1.0</v>
      </c>
      <c r="AX26" s="67">
        <v>2.0</v>
      </c>
      <c r="AY26" s="67">
        <v>1.0</v>
      </c>
      <c r="AZ26" s="67">
        <f t="shared" si="17"/>
        <v>4</v>
      </c>
      <c r="BA26" s="135">
        <f t="shared" si="7"/>
        <v>4</v>
      </c>
      <c r="BB26" s="170" t="s">
        <v>509</v>
      </c>
      <c r="BC26" s="48" t="str">
        <f t="shared" ref="BC26:BD26" si="40">B26</f>
        <v>HIP_17378_</v>
      </c>
      <c r="BD26" s="106" t="str">
        <f t="shared" si="40"/>
        <v>HD_23249_</v>
      </c>
      <c r="BE26" s="177" t="s">
        <v>539</v>
      </c>
      <c r="BF26" s="48" t="s">
        <v>148</v>
      </c>
      <c r="BG26" s="50">
        <v>1.63603812</v>
      </c>
      <c r="BH26" s="50">
        <v>55.81209</v>
      </c>
      <c r="BI26" s="50">
        <v>-9.763394</v>
      </c>
      <c r="BJ26" s="50">
        <v>5.68391448</v>
      </c>
      <c r="BK26" s="50">
        <v>3.91724781</v>
      </c>
      <c r="BL26" s="50">
        <v>0.39172478</v>
      </c>
      <c r="BM26" s="50">
        <v>10.0</v>
      </c>
      <c r="BN26" s="50">
        <v>34.9097073</v>
      </c>
      <c r="BO26" s="50">
        <v>31.7297073</v>
      </c>
      <c r="BP26" s="50">
        <v>1.76276151</v>
      </c>
      <c r="BQ26" s="50">
        <v>18.0</v>
      </c>
      <c r="BR26" s="152">
        <v>5.85354678</v>
      </c>
      <c r="BS26" s="50">
        <v>2.67354678</v>
      </c>
      <c r="BT26" s="50">
        <v>0.14853038</v>
      </c>
      <c r="BU26" s="50">
        <v>18.0</v>
      </c>
      <c r="BV26" s="152">
        <v>5.24183542</v>
      </c>
      <c r="BW26" s="50">
        <v>0.82516876</v>
      </c>
      <c r="BX26" s="50">
        <v>0.03300675</v>
      </c>
      <c r="BY26" s="50">
        <v>25.0</v>
      </c>
      <c r="BZ26" s="139">
        <f t="shared" si="19"/>
        <v>1.730635499</v>
      </c>
      <c r="CA26" s="140">
        <f t="shared" si="20"/>
        <v>191.4255925</v>
      </c>
      <c r="CB26" s="141">
        <f t="shared" si="21"/>
        <v>891.5517812</v>
      </c>
      <c r="CC26" s="141">
        <f t="shared" si="22"/>
        <v>7.33461899</v>
      </c>
      <c r="CD26" s="159">
        <f t="shared" si="23"/>
        <v>0.6608560785</v>
      </c>
    </row>
    <row r="27">
      <c r="A27" s="111">
        <f t="shared" si="9"/>
        <v>3.650167908</v>
      </c>
      <c r="B27" s="112" t="s">
        <v>543</v>
      </c>
      <c r="C27" s="112" t="s">
        <v>544</v>
      </c>
      <c r="D27" s="113">
        <v>3.49</v>
      </c>
      <c r="E27" s="111">
        <v>0.727</v>
      </c>
      <c r="F27" s="111">
        <v>0.007</v>
      </c>
      <c r="G27" s="114">
        <v>273.96</v>
      </c>
      <c r="H27" s="114">
        <v>0.17</v>
      </c>
      <c r="I27" s="114" t="s">
        <v>273</v>
      </c>
      <c r="J27" s="115">
        <f t="shared" si="10"/>
        <v>5.678435788</v>
      </c>
      <c r="K27" s="144" t="s">
        <v>368</v>
      </c>
      <c r="L27" s="145" t="s">
        <v>545</v>
      </c>
      <c r="M27" s="114" t="s">
        <v>444</v>
      </c>
      <c r="N27" s="154">
        <v>-0.14</v>
      </c>
      <c r="O27" s="118">
        <f t="shared" si="11"/>
        <v>5.538435788</v>
      </c>
      <c r="P27" s="119">
        <f t="shared" si="12"/>
        <v>-0.3193743151</v>
      </c>
      <c r="Q27" s="114" t="s">
        <v>508</v>
      </c>
      <c r="R27" s="120">
        <v>8.0</v>
      </c>
      <c r="S27" s="97" t="str">
        <f t="shared" si="4"/>
        <v>HIP_8102_</v>
      </c>
      <c r="T27" s="121">
        <v>1.0</v>
      </c>
      <c r="U27" s="121">
        <v>1.0</v>
      </c>
      <c r="V27" s="178">
        <v>3.0</v>
      </c>
      <c r="W27" s="121">
        <v>1.0</v>
      </c>
      <c r="X27" s="120">
        <v>0.0</v>
      </c>
      <c r="Y27" s="156">
        <f t="shared" si="13"/>
        <v>6</v>
      </c>
      <c r="Z27" s="146">
        <v>-4.958</v>
      </c>
      <c r="AA27" s="114" t="s">
        <v>408</v>
      </c>
      <c r="AB27" s="147">
        <v>0.9</v>
      </c>
      <c r="AC27" s="126" t="s">
        <v>297</v>
      </c>
      <c r="AD27" s="127">
        <v>0.94</v>
      </c>
      <c r="AE27" s="104" t="str">
        <f t="shared" si="14"/>
        <v>G8V</v>
      </c>
      <c r="AF27" s="104" t="str">
        <f t="shared" si="5"/>
        <v>HIP_8102_</v>
      </c>
      <c r="AG27" s="103">
        <v>1.0</v>
      </c>
      <c r="AH27" s="104" t="str">
        <f t="shared" si="6"/>
        <v>HD_10700_</v>
      </c>
      <c r="AI27" s="148" t="s">
        <v>379</v>
      </c>
      <c r="AJ27" s="149">
        <v>5331.0</v>
      </c>
      <c r="AK27" s="45">
        <v>43.0</v>
      </c>
      <c r="AL27" s="3" t="s">
        <v>382</v>
      </c>
      <c r="AM27" s="130"/>
      <c r="AN27" s="130">
        <v>4.44</v>
      </c>
      <c r="AO27" s="131">
        <v>0.02</v>
      </c>
      <c r="AP27" s="3" t="s">
        <v>382</v>
      </c>
      <c r="AQ27" s="130">
        <v>-0.49</v>
      </c>
      <c r="AR27" s="131">
        <v>0.01</v>
      </c>
      <c r="AS27" s="3" t="s">
        <v>382</v>
      </c>
      <c r="AT27" s="132">
        <f t="shared" si="15"/>
        <v>0.8116113695</v>
      </c>
      <c r="AU27" s="133">
        <v>0.0</v>
      </c>
      <c r="AV27" s="150">
        <v>0.0</v>
      </c>
      <c r="AW27" s="3">
        <v>1.0</v>
      </c>
      <c r="AX27" s="67">
        <v>2.0</v>
      </c>
      <c r="AY27" s="67">
        <v>1.0</v>
      </c>
      <c r="AZ27" s="67">
        <f t="shared" si="17"/>
        <v>4</v>
      </c>
      <c r="BA27" s="135">
        <f t="shared" si="7"/>
        <v>6</v>
      </c>
      <c r="BB27" s="170" t="s">
        <v>509</v>
      </c>
      <c r="BC27" s="48" t="str">
        <f t="shared" ref="BC27:BD27" si="41">B27</f>
        <v>HIP_8102_</v>
      </c>
      <c r="BD27" s="106" t="str">
        <f t="shared" si="41"/>
        <v>HD_10700_</v>
      </c>
      <c r="BE27" s="177" t="s">
        <v>546</v>
      </c>
      <c r="BF27" s="48" t="s">
        <v>419</v>
      </c>
      <c r="BG27" s="50">
        <v>0.96738135</v>
      </c>
      <c r="BH27" s="50">
        <v>26.017012</v>
      </c>
      <c r="BI27" s="50">
        <v>-15.93748</v>
      </c>
      <c r="BJ27" s="50">
        <v>5.31052595</v>
      </c>
      <c r="BK27" s="50">
        <v>3.19052595</v>
      </c>
      <c r="BL27" s="50">
        <v>0.26587716</v>
      </c>
      <c r="BM27" s="50">
        <v>12.0</v>
      </c>
      <c r="BN27" s="50">
        <v>26.6593835</v>
      </c>
      <c r="BO27" s="50">
        <v>21.5360501</v>
      </c>
      <c r="BP27" s="50">
        <v>0.74262242</v>
      </c>
      <c r="BQ27" s="50">
        <v>29.0</v>
      </c>
      <c r="BR27" s="152">
        <v>6.93705966</v>
      </c>
      <c r="BS27" s="50">
        <v>1.81372632</v>
      </c>
      <c r="BT27" s="50">
        <v>0.06254229</v>
      </c>
      <c r="BU27" s="50">
        <v>29.0</v>
      </c>
      <c r="BV27" s="152">
        <v>5.37457544</v>
      </c>
      <c r="BW27" s="50">
        <v>0.60457544</v>
      </c>
      <c r="BX27" s="50">
        <v>0.02239168</v>
      </c>
      <c r="BY27" s="50">
        <v>27.0</v>
      </c>
      <c r="BZ27" s="139">
        <f t="shared" si="19"/>
        <v>0.6923295084</v>
      </c>
      <c r="CA27" s="140">
        <f t="shared" si="20"/>
        <v>189.6705921</v>
      </c>
      <c r="CB27" s="141">
        <f t="shared" si="21"/>
        <v>217.0216813</v>
      </c>
      <c r="CC27" s="141">
        <f t="shared" si="22"/>
        <v>11.15628604</v>
      </c>
      <c r="CD27" s="159">
        <f t="shared" si="23"/>
        <v>0.6060358115</v>
      </c>
    </row>
    <row r="28">
      <c r="A28" s="111">
        <f t="shared" si="9"/>
        <v>15.37279016</v>
      </c>
      <c r="B28" s="112" t="s">
        <v>547</v>
      </c>
      <c r="C28" s="112" t="s">
        <v>548</v>
      </c>
      <c r="D28" s="113">
        <v>3.36</v>
      </c>
      <c r="E28" s="111">
        <v>0.319</v>
      </c>
      <c r="F28" s="111">
        <v>0.004</v>
      </c>
      <c r="G28" s="114">
        <v>65.05</v>
      </c>
      <c r="H28" s="114">
        <v>0.81</v>
      </c>
      <c r="I28" s="114" t="s">
        <v>396</v>
      </c>
      <c r="J28" s="115">
        <f t="shared" si="10"/>
        <v>2.426236504</v>
      </c>
      <c r="K28" s="116" t="s">
        <v>277</v>
      </c>
      <c r="L28" s="153" t="s">
        <v>549</v>
      </c>
      <c r="M28" s="114" t="s">
        <v>550</v>
      </c>
      <c r="N28" s="154">
        <v>0.005</v>
      </c>
      <c r="O28" s="118">
        <f t="shared" si="11"/>
        <v>2.431236504</v>
      </c>
      <c r="P28" s="119">
        <f t="shared" si="12"/>
        <v>0.9235053982</v>
      </c>
      <c r="Q28" s="114" t="s">
        <v>530</v>
      </c>
      <c r="R28" s="120">
        <v>104.0</v>
      </c>
      <c r="S28" s="97" t="str">
        <f t="shared" si="4"/>
        <v>HIP_95501_</v>
      </c>
      <c r="T28" s="121">
        <v>1.0</v>
      </c>
      <c r="U28" s="120">
        <v>0.0</v>
      </c>
      <c r="V28" s="165">
        <v>1.0</v>
      </c>
      <c r="W28" s="120">
        <v>0.0</v>
      </c>
      <c r="X28" s="120">
        <v>0.0</v>
      </c>
      <c r="Y28" s="122">
        <f t="shared" si="13"/>
        <v>2</v>
      </c>
      <c r="Z28" s="143">
        <v>-4.452</v>
      </c>
      <c r="AA28" s="114" t="s">
        <v>353</v>
      </c>
      <c r="AB28" s="125">
        <v>82.2</v>
      </c>
      <c r="AC28" s="126" t="s">
        <v>297</v>
      </c>
      <c r="AD28" s="127">
        <v>1.5</v>
      </c>
      <c r="AE28" s="104" t="str">
        <f t="shared" si="14"/>
        <v>F1IV-V(n)</v>
      </c>
      <c r="AF28" s="104" t="str">
        <f t="shared" si="5"/>
        <v>HIP_95501_</v>
      </c>
      <c r="AG28" s="103">
        <v>0.0</v>
      </c>
      <c r="AH28" s="104" t="str">
        <f t="shared" si="6"/>
        <v>HD_182640_</v>
      </c>
      <c r="AI28" s="128" t="s">
        <v>277</v>
      </c>
      <c r="AJ28" s="129">
        <v>7096.0</v>
      </c>
      <c r="AK28" s="45">
        <v>49.0</v>
      </c>
      <c r="AL28" s="3" t="s">
        <v>427</v>
      </c>
      <c r="AM28" s="130"/>
      <c r="AN28" s="130">
        <v>4.03</v>
      </c>
      <c r="AO28" s="131" t="s">
        <v>429</v>
      </c>
      <c r="AP28" s="3" t="s">
        <v>431</v>
      </c>
      <c r="AQ28" s="130">
        <v>-0.04</v>
      </c>
      <c r="AR28" s="131" t="s">
        <v>429</v>
      </c>
      <c r="AS28" s="3" t="s">
        <v>431</v>
      </c>
      <c r="AT28" s="132">
        <f t="shared" si="15"/>
        <v>1.91592335</v>
      </c>
      <c r="AU28" s="133">
        <v>0.0</v>
      </c>
      <c r="AV28" s="134">
        <f>sqrt( (0.032*(AB28^1.5)*(400/$AV$7))^2 + 1^2)</f>
        <v>23.86927192</v>
      </c>
      <c r="AW28" s="3">
        <v>0.0</v>
      </c>
      <c r="AX28" s="43">
        <v>0.0</v>
      </c>
      <c r="AY28" s="43">
        <v>0.0</v>
      </c>
      <c r="AZ28" s="43">
        <f t="shared" si="17"/>
        <v>0</v>
      </c>
      <c r="BA28" s="135">
        <f t="shared" si="7"/>
        <v>2</v>
      </c>
      <c r="BB28" s="136" t="s">
        <v>320</v>
      </c>
      <c r="BC28" s="48" t="str">
        <f t="shared" ref="BC28:BD28" si="42">B28</f>
        <v>HIP_95501_</v>
      </c>
      <c r="BD28" s="106" t="str">
        <f t="shared" si="42"/>
        <v>HD_182640_</v>
      </c>
      <c r="BE28" s="137">
        <v>0.0</v>
      </c>
      <c r="BF28" s="48" t="s">
        <v>475</v>
      </c>
      <c r="BG28" s="50">
        <v>1.95920255</v>
      </c>
      <c r="BH28" s="50">
        <v>291.37457</v>
      </c>
      <c r="BI28" s="50">
        <v>3.1147752</v>
      </c>
      <c r="BJ28" s="50">
        <v>3179.87489</v>
      </c>
      <c r="BK28" s="50">
        <v>2776.19155</v>
      </c>
      <c r="BL28" s="50">
        <v>1.21496348</v>
      </c>
      <c r="BM28" s="50">
        <v>2285.0</v>
      </c>
      <c r="BN28" s="50">
        <v>257558.913</v>
      </c>
      <c r="BO28" s="50">
        <v>224871.516</v>
      </c>
      <c r="BP28" s="50">
        <v>1.21537061</v>
      </c>
      <c r="BQ28" s="50">
        <v>185023.0</v>
      </c>
      <c r="BR28" s="169">
        <v>52000.4479</v>
      </c>
      <c r="BS28" s="50">
        <v>18894.3512</v>
      </c>
      <c r="BT28" s="50">
        <v>0.10082741</v>
      </c>
      <c r="BU28" s="50">
        <v>187393.0</v>
      </c>
      <c r="BV28" s="169">
        <v>642.070262</v>
      </c>
      <c r="BW28" s="50">
        <v>233.263595</v>
      </c>
      <c r="BX28" s="50">
        <v>0.10080536</v>
      </c>
      <c r="BY28" s="50">
        <v>2314.0</v>
      </c>
      <c r="BZ28" s="139">
        <f t="shared" si="19"/>
        <v>2.895694219</v>
      </c>
      <c r="CA28" s="140">
        <f t="shared" si="20"/>
        <v>188.3649089</v>
      </c>
      <c r="CB28" s="141">
        <f t="shared" si="21"/>
        <v>1469.539303</v>
      </c>
      <c r="CC28" s="141">
        <f t="shared" si="22"/>
        <v>4.318351699</v>
      </c>
      <c r="CD28" s="174">
        <f t="shared" si="23"/>
        <v>0.3771680379</v>
      </c>
    </row>
    <row r="29">
      <c r="A29" s="111">
        <f t="shared" si="9"/>
        <v>6.108362348</v>
      </c>
      <c r="B29" s="112" t="s">
        <v>551</v>
      </c>
      <c r="C29" s="112" t="s">
        <v>552</v>
      </c>
      <c r="D29" s="113">
        <v>3.55</v>
      </c>
      <c r="E29" s="111">
        <v>0.751</v>
      </c>
      <c r="F29" s="111">
        <v>0.021</v>
      </c>
      <c r="G29" s="114">
        <v>163.71</v>
      </c>
      <c r="H29" s="114">
        <v>0.17</v>
      </c>
      <c r="I29" s="114" t="s">
        <v>273</v>
      </c>
      <c r="J29" s="115">
        <f t="shared" si="10"/>
        <v>4.620376043</v>
      </c>
      <c r="K29" s="144" t="s">
        <v>368</v>
      </c>
      <c r="L29" s="145" t="s">
        <v>553</v>
      </c>
      <c r="M29" s="114" t="s">
        <v>372</v>
      </c>
      <c r="N29" s="154">
        <v>-0.14</v>
      </c>
      <c r="O29" s="118">
        <f t="shared" si="11"/>
        <v>4.480376043</v>
      </c>
      <c r="P29" s="119">
        <f t="shared" si="12"/>
        <v>0.103849583</v>
      </c>
      <c r="Q29" s="114" t="s">
        <v>508</v>
      </c>
      <c r="R29" s="120">
        <v>20.0</v>
      </c>
      <c r="S29" s="97" t="str">
        <f t="shared" si="4"/>
        <v>HIP_99240_</v>
      </c>
      <c r="T29" s="121">
        <v>1.0</v>
      </c>
      <c r="U29" s="121">
        <v>1.0</v>
      </c>
      <c r="V29" s="155">
        <v>2.0</v>
      </c>
      <c r="W29" s="121">
        <v>1.0</v>
      </c>
      <c r="X29" s="120">
        <v>0.0</v>
      </c>
      <c r="Y29" s="156">
        <f t="shared" si="13"/>
        <v>5</v>
      </c>
      <c r="Z29" s="146">
        <v>-4.999</v>
      </c>
      <c r="AA29" s="114" t="s">
        <v>377</v>
      </c>
      <c r="AB29" s="147">
        <v>2.0</v>
      </c>
      <c r="AC29" s="126" t="s">
        <v>297</v>
      </c>
      <c r="AD29" s="127">
        <v>0.94</v>
      </c>
      <c r="AE29" s="104" t="str">
        <f t="shared" si="14"/>
        <v>G8IV</v>
      </c>
      <c r="AF29" s="104" t="str">
        <f t="shared" si="5"/>
        <v>HIP_99240_</v>
      </c>
      <c r="AG29" s="103">
        <v>1.0</v>
      </c>
      <c r="AH29" s="104" t="str">
        <f t="shared" si="6"/>
        <v>HD_190248_</v>
      </c>
      <c r="AI29" s="148" t="s">
        <v>379</v>
      </c>
      <c r="AJ29" s="149">
        <v>5566.0</v>
      </c>
      <c r="AK29" s="45">
        <v>36.0</v>
      </c>
      <c r="AL29" s="3" t="s">
        <v>554</v>
      </c>
      <c r="AM29" s="130"/>
      <c r="AN29" s="130">
        <v>4.24</v>
      </c>
      <c r="AO29" s="131">
        <v>0.06</v>
      </c>
      <c r="AP29" s="3" t="s">
        <v>554</v>
      </c>
      <c r="AQ29" s="130">
        <v>0.32</v>
      </c>
      <c r="AR29" s="131">
        <v>0.03</v>
      </c>
      <c r="AS29" s="3" t="s">
        <v>554</v>
      </c>
      <c r="AT29" s="132">
        <f t="shared" si="15"/>
        <v>1.211967663</v>
      </c>
      <c r="AU29" s="133">
        <v>0.0</v>
      </c>
      <c r="AV29" s="150">
        <v>0.0</v>
      </c>
      <c r="AW29" s="3">
        <v>1.0</v>
      </c>
      <c r="AX29" s="67">
        <v>2.0</v>
      </c>
      <c r="AY29" s="67">
        <v>1.0</v>
      </c>
      <c r="AZ29" s="67">
        <f t="shared" si="17"/>
        <v>4</v>
      </c>
      <c r="BA29" s="135">
        <f t="shared" si="7"/>
        <v>5</v>
      </c>
      <c r="BB29" s="170" t="s">
        <v>509</v>
      </c>
      <c r="BC29" s="48" t="str">
        <f t="shared" ref="BC29:BD29" si="43">B29</f>
        <v>HIP_99240_</v>
      </c>
      <c r="BD29" s="106" t="str">
        <f t="shared" si="43"/>
        <v>HD_190248_</v>
      </c>
      <c r="BE29" s="137">
        <v>0.0</v>
      </c>
      <c r="BF29" s="48" t="s">
        <v>494</v>
      </c>
      <c r="BG29" s="50">
        <v>1.21786137</v>
      </c>
      <c r="BH29" s="50">
        <v>302.1817</v>
      </c>
      <c r="BI29" s="50">
        <v>-66.18207</v>
      </c>
      <c r="BJ29" s="50">
        <v>5.22569232</v>
      </c>
      <c r="BK29" s="50">
        <v>2.92902566</v>
      </c>
      <c r="BL29" s="50">
        <v>0.22530967</v>
      </c>
      <c r="BM29" s="50">
        <v>13.0</v>
      </c>
      <c r="BN29" s="50">
        <v>20.9000829</v>
      </c>
      <c r="BO29" s="50">
        <v>18.2500829</v>
      </c>
      <c r="BP29" s="50">
        <v>1.2166722</v>
      </c>
      <c r="BQ29" s="50">
        <v>15.0</v>
      </c>
      <c r="BR29" s="152">
        <v>5.44106208</v>
      </c>
      <c r="BS29" s="50">
        <v>2.08439541</v>
      </c>
      <c r="BT29" s="50">
        <v>0.10970502</v>
      </c>
      <c r="BU29" s="50">
        <v>19.0</v>
      </c>
      <c r="BV29" s="152">
        <v>5.28195677</v>
      </c>
      <c r="BW29" s="50">
        <v>0.51195677</v>
      </c>
      <c r="BX29" s="50">
        <v>0.01896136</v>
      </c>
      <c r="BY29" s="50">
        <v>27.0</v>
      </c>
      <c r="BZ29" s="139">
        <f t="shared" si="19"/>
        <v>1.127002272</v>
      </c>
      <c r="CA29" s="140">
        <f t="shared" si="20"/>
        <v>184.5015419</v>
      </c>
      <c r="CB29" s="141">
        <f t="shared" si="21"/>
        <v>450.7347556</v>
      </c>
      <c r="CC29" s="141">
        <f t="shared" si="22"/>
        <v>8.744070815</v>
      </c>
      <c r="CD29" s="159">
        <f t="shared" si="23"/>
        <v>0.5895196531</v>
      </c>
    </row>
    <row r="30">
      <c r="A30" s="111">
        <f t="shared" si="9"/>
        <v>5.953089654</v>
      </c>
      <c r="B30" s="112" t="s">
        <v>555</v>
      </c>
      <c r="C30" s="112" t="s">
        <v>556</v>
      </c>
      <c r="D30" s="113">
        <v>3.46</v>
      </c>
      <c r="E30" s="111">
        <v>0.587</v>
      </c>
      <c r="F30" s="111">
        <v>0.003</v>
      </c>
      <c r="G30" s="114">
        <v>167.98</v>
      </c>
      <c r="H30" s="114">
        <v>0.48</v>
      </c>
      <c r="I30" s="114" t="s">
        <v>273</v>
      </c>
      <c r="J30" s="115">
        <f t="shared" si="10"/>
        <v>4.586287885</v>
      </c>
      <c r="K30" s="144" t="s">
        <v>368</v>
      </c>
      <c r="L30" s="153" t="s">
        <v>557</v>
      </c>
      <c r="M30" s="114" t="s">
        <v>444</v>
      </c>
      <c r="N30" s="154">
        <v>-0.05</v>
      </c>
      <c r="O30" s="118">
        <f t="shared" si="11"/>
        <v>4.536287885</v>
      </c>
      <c r="P30" s="119">
        <f t="shared" si="12"/>
        <v>0.08148484615</v>
      </c>
      <c r="Q30" s="154" t="s">
        <v>502</v>
      </c>
      <c r="R30" s="120">
        <v>16.0</v>
      </c>
      <c r="S30" s="97" t="str">
        <f t="shared" si="4"/>
        <v>HIP_3821_</v>
      </c>
      <c r="T30" s="121">
        <v>1.0</v>
      </c>
      <c r="U30" s="121">
        <v>1.0</v>
      </c>
      <c r="V30" s="155">
        <v>2.0</v>
      </c>
      <c r="W30" s="120">
        <v>0.0</v>
      </c>
      <c r="X30" s="120">
        <v>0.0</v>
      </c>
      <c r="Y30" s="156">
        <f t="shared" si="13"/>
        <v>4</v>
      </c>
      <c r="Z30" s="143">
        <v>-4.949</v>
      </c>
      <c r="AA30" s="114" t="s">
        <v>537</v>
      </c>
      <c r="AB30" s="147">
        <v>3.4</v>
      </c>
      <c r="AC30" s="126" t="s">
        <v>297</v>
      </c>
      <c r="AD30" s="127">
        <v>1.14</v>
      </c>
      <c r="AE30" s="104" t="str">
        <f t="shared" si="14"/>
        <v>F9V</v>
      </c>
      <c r="AF30" s="104" t="str">
        <f t="shared" si="5"/>
        <v>HIP_3821_</v>
      </c>
      <c r="AG30" s="103">
        <v>0.0</v>
      </c>
      <c r="AH30" s="104" t="str">
        <f t="shared" si="6"/>
        <v>HD_4614_</v>
      </c>
      <c r="AI30" s="114"/>
      <c r="AJ30" s="149">
        <v>5904.0</v>
      </c>
      <c r="AK30" s="45">
        <v>32.0</v>
      </c>
      <c r="AL30" s="3" t="s">
        <v>558</v>
      </c>
      <c r="AM30" s="130"/>
      <c r="AN30" s="130">
        <v>4.32</v>
      </c>
      <c r="AO30" s="131">
        <v>0.03</v>
      </c>
      <c r="AP30" s="3" t="s">
        <v>558</v>
      </c>
      <c r="AQ30" s="130">
        <v>-0.246</v>
      </c>
      <c r="AR30" s="131">
        <v>0.024</v>
      </c>
      <c r="AS30" s="3" t="s">
        <v>558</v>
      </c>
      <c r="AT30" s="132">
        <f t="shared" si="15"/>
        <v>1.049789852</v>
      </c>
      <c r="AU30" s="133">
        <v>0.0</v>
      </c>
      <c r="AV30" s="150">
        <v>0.0</v>
      </c>
      <c r="AW30" s="3">
        <v>1.0</v>
      </c>
      <c r="AX30" s="67">
        <v>2.0</v>
      </c>
      <c r="AY30" s="67">
        <v>1.0</v>
      </c>
      <c r="AZ30" s="67">
        <f t="shared" si="17"/>
        <v>4</v>
      </c>
      <c r="BA30" s="135">
        <f t="shared" si="7"/>
        <v>4</v>
      </c>
      <c r="BB30" s="170" t="s">
        <v>509</v>
      </c>
      <c r="BC30" s="48" t="str">
        <f t="shared" ref="BC30:BD30" si="44">B30</f>
        <v>HIP_3821_</v>
      </c>
      <c r="BD30" s="106" t="str">
        <f t="shared" si="44"/>
        <v>HD_4614_</v>
      </c>
      <c r="BE30" s="177" t="s">
        <v>539</v>
      </c>
      <c r="BF30" s="48" t="s">
        <v>264</v>
      </c>
      <c r="BG30" s="50">
        <v>1.22316811</v>
      </c>
      <c r="BH30" s="50">
        <v>12.276214</v>
      </c>
      <c r="BI30" s="50">
        <v>57.815186</v>
      </c>
      <c r="BJ30" s="50">
        <v>5.90923719</v>
      </c>
      <c r="BK30" s="50">
        <v>4.84923719</v>
      </c>
      <c r="BL30" s="50">
        <v>0.8082062</v>
      </c>
      <c r="BM30" s="50">
        <v>6.0</v>
      </c>
      <c r="BN30" s="50">
        <v>78.0080354</v>
      </c>
      <c r="BO30" s="50">
        <v>65.4647021</v>
      </c>
      <c r="BP30" s="50">
        <v>0.92203806</v>
      </c>
      <c r="BQ30" s="50">
        <v>71.0</v>
      </c>
      <c r="BR30" s="50">
        <v>18.050006</v>
      </c>
      <c r="BS30" s="50">
        <v>5.50667262</v>
      </c>
      <c r="BT30" s="50">
        <v>0.07755877</v>
      </c>
      <c r="BU30" s="50">
        <v>71.0</v>
      </c>
      <c r="BV30" s="152">
        <v>5.38230614</v>
      </c>
      <c r="BW30" s="50">
        <v>1.49563948</v>
      </c>
      <c r="BX30" s="50">
        <v>0.06798361</v>
      </c>
      <c r="BY30" s="50">
        <v>22.0</v>
      </c>
      <c r="BZ30" s="139">
        <f t="shared" si="19"/>
        <v>1.09835422</v>
      </c>
      <c r="CA30" s="140">
        <f t="shared" si="20"/>
        <v>184.5015419</v>
      </c>
      <c r="CB30" s="141">
        <f t="shared" si="21"/>
        <v>393.7848429</v>
      </c>
      <c r="CC30" s="141">
        <f t="shared" si="22"/>
        <v>8.042968198</v>
      </c>
      <c r="CD30" s="174">
        <f t="shared" si="23"/>
        <v>0.4860951526</v>
      </c>
    </row>
    <row r="31">
      <c r="A31" s="111">
        <f t="shared" si="9"/>
        <v>3.216054544</v>
      </c>
      <c r="B31" s="112" t="s">
        <v>559</v>
      </c>
      <c r="C31" s="112" t="s">
        <v>560</v>
      </c>
      <c r="D31" s="113">
        <v>3.72</v>
      </c>
      <c r="E31" s="111">
        <v>0.881</v>
      </c>
      <c r="F31" s="111">
        <v>0.007</v>
      </c>
      <c r="G31" s="114">
        <v>310.94</v>
      </c>
      <c r="H31" s="114">
        <v>0.16</v>
      </c>
      <c r="I31" s="114" t="s">
        <v>273</v>
      </c>
      <c r="J31" s="115">
        <f t="shared" si="10"/>
        <v>6.183382971</v>
      </c>
      <c r="K31" s="144" t="s">
        <v>368</v>
      </c>
      <c r="L31" s="157" t="s">
        <v>561</v>
      </c>
      <c r="M31" s="114" t="s">
        <v>444</v>
      </c>
      <c r="N31" s="154">
        <v>-0.26</v>
      </c>
      <c r="O31" s="118">
        <f t="shared" si="11"/>
        <v>5.923382971</v>
      </c>
      <c r="P31" s="119">
        <f t="shared" si="12"/>
        <v>-0.4733531885</v>
      </c>
      <c r="Q31" s="114" t="s">
        <v>562</v>
      </c>
      <c r="R31" s="120">
        <v>2.0</v>
      </c>
      <c r="S31" s="97" t="str">
        <f t="shared" si="4"/>
        <v>HIP_16537_</v>
      </c>
      <c r="T31" s="121">
        <v>1.0</v>
      </c>
      <c r="U31" s="121">
        <v>1.0</v>
      </c>
      <c r="V31" s="155">
        <v>2.0</v>
      </c>
      <c r="W31" s="121">
        <v>1.0</v>
      </c>
      <c r="X31" s="121">
        <v>1.0</v>
      </c>
      <c r="Y31" s="156">
        <f t="shared" si="13"/>
        <v>6</v>
      </c>
      <c r="Z31" s="143">
        <v>-4.455</v>
      </c>
      <c r="AA31" s="114" t="s">
        <v>408</v>
      </c>
      <c r="AB31" s="147">
        <v>1.9</v>
      </c>
      <c r="AC31" s="126" t="s">
        <v>297</v>
      </c>
      <c r="AD31" s="127">
        <v>0.78</v>
      </c>
      <c r="AE31" s="104" t="str">
        <f t="shared" si="14"/>
        <v>K2V</v>
      </c>
      <c r="AF31" s="104" t="str">
        <f t="shared" si="5"/>
        <v>HIP_16537_</v>
      </c>
      <c r="AG31" s="103">
        <v>0.0</v>
      </c>
      <c r="AH31" s="104" t="str">
        <f t="shared" si="6"/>
        <v>HD_22049_</v>
      </c>
      <c r="AI31" s="179" t="s">
        <v>563</v>
      </c>
      <c r="AJ31" s="149">
        <v>5050.0</v>
      </c>
      <c r="AK31" s="45">
        <v>42.0</v>
      </c>
      <c r="AL31" s="3" t="s">
        <v>382</v>
      </c>
      <c r="AM31" s="130"/>
      <c r="AN31" s="130">
        <v>4.6</v>
      </c>
      <c r="AO31" s="131">
        <v>0.03</v>
      </c>
      <c r="AP31" s="3" t="s">
        <v>382</v>
      </c>
      <c r="AQ31" s="130">
        <v>-0.09</v>
      </c>
      <c r="AR31" s="131">
        <v>0.01</v>
      </c>
      <c r="AS31" s="3" t="s">
        <v>382</v>
      </c>
      <c r="AT31" s="132">
        <f t="shared" si="15"/>
        <v>0.7575185886</v>
      </c>
      <c r="AU31" s="133">
        <v>0.0</v>
      </c>
      <c r="AV31" s="150">
        <v>0.0</v>
      </c>
      <c r="AW31" s="3">
        <v>1.0</v>
      </c>
      <c r="AX31" s="67">
        <v>2.0</v>
      </c>
      <c r="AY31" s="67">
        <v>1.0</v>
      </c>
      <c r="AZ31" s="67">
        <f t="shared" si="17"/>
        <v>4</v>
      </c>
      <c r="BA31" s="135">
        <f t="shared" si="7"/>
        <v>6</v>
      </c>
      <c r="BB31" s="170" t="s">
        <v>509</v>
      </c>
      <c r="BC31" s="48" t="str">
        <f t="shared" ref="BC31:BD31" si="45">B31</f>
        <v>HIP_16537_</v>
      </c>
      <c r="BD31" s="106" t="str">
        <f t="shared" si="45"/>
        <v>HD_22049_</v>
      </c>
      <c r="BE31" s="177" t="s">
        <v>539</v>
      </c>
      <c r="BF31" s="48" t="s">
        <v>145</v>
      </c>
      <c r="BG31" s="50">
        <v>0.73296149</v>
      </c>
      <c r="BH31" s="50">
        <v>53.232685</v>
      </c>
      <c r="BI31" s="50">
        <v>-9.458262</v>
      </c>
      <c r="BJ31" s="50">
        <v>5.31354031</v>
      </c>
      <c r="BK31" s="50">
        <v>2.84020698</v>
      </c>
      <c r="BL31" s="50">
        <v>0.20287193</v>
      </c>
      <c r="BM31" s="50">
        <v>14.0</v>
      </c>
      <c r="BN31" s="50">
        <v>18.9059594</v>
      </c>
      <c r="BO31" s="50">
        <v>16.4326261</v>
      </c>
      <c r="BP31" s="50">
        <v>1.17375901</v>
      </c>
      <c r="BQ31" s="50">
        <v>14.0</v>
      </c>
      <c r="BR31" s="152">
        <v>5.23696198</v>
      </c>
      <c r="BS31" s="50">
        <v>1.88029531</v>
      </c>
      <c r="BT31" s="50">
        <v>0.09896291</v>
      </c>
      <c r="BU31" s="50">
        <v>19.0</v>
      </c>
      <c r="BV31" s="152">
        <v>5.23182692</v>
      </c>
      <c r="BW31" s="50">
        <v>0.46182692</v>
      </c>
      <c r="BX31" s="50">
        <v>0.0171047</v>
      </c>
      <c r="BY31" s="50">
        <v>27.0</v>
      </c>
      <c r="BZ31" s="139">
        <f t="shared" si="19"/>
        <v>0.5798603399</v>
      </c>
      <c r="CA31" s="140">
        <f t="shared" si="20"/>
        <v>180.3017741</v>
      </c>
      <c r="CB31" s="141">
        <f t="shared" si="21"/>
        <v>182.6146411</v>
      </c>
      <c r="CC31" s="141">
        <f t="shared" si="22"/>
        <v>13.38230687</v>
      </c>
      <c r="CD31" s="159">
        <f t="shared" si="23"/>
        <v>0.6942750188</v>
      </c>
    </row>
    <row r="32">
      <c r="A32" s="111">
        <f t="shared" si="9"/>
        <v>10.92896175</v>
      </c>
      <c r="B32" s="112" t="s">
        <v>564</v>
      </c>
      <c r="C32" s="112" t="s">
        <v>565</v>
      </c>
      <c r="D32" s="113">
        <v>3.59</v>
      </c>
      <c r="E32" s="111">
        <v>0.518</v>
      </c>
      <c r="F32" s="111">
        <v>0.015</v>
      </c>
      <c r="G32" s="114">
        <v>91.5</v>
      </c>
      <c r="H32" s="114">
        <v>0.22</v>
      </c>
      <c r="I32" s="114" t="s">
        <v>273</v>
      </c>
      <c r="J32" s="115">
        <f t="shared" si="10"/>
        <v>3.39710547</v>
      </c>
      <c r="K32" s="144" t="s">
        <v>368</v>
      </c>
      <c r="L32" s="153" t="s">
        <v>557</v>
      </c>
      <c r="M32" s="114" t="s">
        <v>464</v>
      </c>
      <c r="N32" s="154">
        <v>-0.05</v>
      </c>
      <c r="O32" s="118">
        <f t="shared" si="11"/>
        <v>3.34710547</v>
      </c>
      <c r="P32" s="119">
        <f t="shared" si="12"/>
        <v>0.5571578119</v>
      </c>
      <c r="Q32" s="114" t="s">
        <v>530</v>
      </c>
      <c r="R32" s="120">
        <v>54.0</v>
      </c>
      <c r="S32" s="97" t="str">
        <f t="shared" si="4"/>
        <v>HIP_57757_</v>
      </c>
      <c r="T32" s="121">
        <v>1.0</v>
      </c>
      <c r="U32" s="120">
        <v>0.0</v>
      </c>
      <c r="V32" s="165">
        <v>1.0</v>
      </c>
      <c r="W32" s="120">
        <v>0.0</v>
      </c>
      <c r="X32" s="120">
        <v>0.0</v>
      </c>
      <c r="Y32" s="122">
        <f t="shared" si="13"/>
        <v>2</v>
      </c>
      <c r="Z32" s="143">
        <v>-4.88</v>
      </c>
      <c r="AA32" s="114" t="s">
        <v>537</v>
      </c>
      <c r="AB32" s="147">
        <v>3.6</v>
      </c>
      <c r="AC32" s="126" t="s">
        <v>297</v>
      </c>
      <c r="AD32" s="127">
        <v>1.14</v>
      </c>
      <c r="AE32" s="104" t="str">
        <f t="shared" si="14"/>
        <v>F9V</v>
      </c>
      <c r="AF32" s="104" t="str">
        <f t="shared" si="5"/>
        <v>HIP_57757_</v>
      </c>
      <c r="AG32" s="103">
        <v>0.0</v>
      </c>
      <c r="AH32" s="104" t="str">
        <f t="shared" si="6"/>
        <v>HD_102870_</v>
      </c>
      <c r="AI32" s="114"/>
      <c r="AJ32" s="149">
        <v>6083.0</v>
      </c>
      <c r="AK32" s="45">
        <v>41.0</v>
      </c>
      <c r="AL32" s="3" t="s">
        <v>382</v>
      </c>
      <c r="AM32" s="130"/>
      <c r="AN32" s="130">
        <v>4.08</v>
      </c>
      <c r="AO32" s="131">
        <v>0.01</v>
      </c>
      <c r="AP32" s="3" t="s">
        <v>382</v>
      </c>
      <c r="AQ32" s="130">
        <v>0.24</v>
      </c>
      <c r="AR32" s="131">
        <v>0.01</v>
      </c>
      <c r="AS32" s="3" t="s">
        <v>382</v>
      </c>
      <c r="AT32" s="132">
        <f t="shared" si="15"/>
        <v>1.709999242</v>
      </c>
      <c r="AU32" s="133">
        <v>0.0</v>
      </c>
      <c r="AV32" s="150">
        <v>0.0</v>
      </c>
      <c r="AW32" s="3">
        <v>1.0</v>
      </c>
      <c r="AX32" s="67">
        <v>2.0</v>
      </c>
      <c r="AY32" s="67">
        <v>1.0</v>
      </c>
      <c r="AZ32" s="67">
        <f t="shared" si="17"/>
        <v>4</v>
      </c>
      <c r="BA32" s="135">
        <f t="shared" si="7"/>
        <v>2</v>
      </c>
      <c r="BB32" s="170" t="s">
        <v>509</v>
      </c>
      <c r="BC32" s="48" t="str">
        <f t="shared" ref="BC32:BD32" si="46">B32</f>
        <v>HIP_57757_</v>
      </c>
      <c r="BD32" s="106" t="str">
        <f t="shared" si="46"/>
        <v>HD_102870_</v>
      </c>
      <c r="BE32" s="137">
        <v>0.0</v>
      </c>
      <c r="BF32" s="48" t="s">
        <v>333</v>
      </c>
      <c r="BG32" s="50">
        <v>1.61245007</v>
      </c>
      <c r="BH32" s="50">
        <v>177.67383</v>
      </c>
      <c r="BI32" s="50">
        <v>1.7647179</v>
      </c>
      <c r="BJ32" s="50">
        <v>6.32734686</v>
      </c>
      <c r="BK32" s="50">
        <v>5.44401352</v>
      </c>
      <c r="BL32" s="50">
        <v>1.0888027</v>
      </c>
      <c r="BM32" s="50">
        <v>5.0</v>
      </c>
      <c r="BN32" s="50">
        <v>99.3230191</v>
      </c>
      <c r="BO32" s="50">
        <v>88.1930191</v>
      </c>
      <c r="BP32" s="50">
        <v>1.39988919</v>
      </c>
      <c r="BQ32" s="50">
        <v>63.0</v>
      </c>
      <c r="BR32" s="50">
        <v>18.5466059</v>
      </c>
      <c r="BS32" s="50">
        <v>7.41660594</v>
      </c>
      <c r="BT32" s="50">
        <v>0.1177239</v>
      </c>
      <c r="BU32" s="50">
        <v>63.0</v>
      </c>
      <c r="BV32" s="152">
        <v>5.36459406</v>
      </c>
      <c r="BW32" s="50">
        <v>1.83126073</v>
      </c>
      <c r="BX32" s="50">
        <v>0.09156304</v>
      </c>
      <c r="BY32" s="50">
        <v>20.0</v>
      </c>
      <c r="BZ32" s="139">
        <f t="shared" si="19"/>
        <v>1.899235878</v>
      </c>
      <c r="CA32" s="140">
        <f t="shared" si="20"/>
        <v>173.7800829</v>
      </c>
      <c r="CB32" s="141">
        <f t="shared" si="21"/>
        <v>895.3930519</v>
      </c>
      <c r="CC32" s="141">
        <f t="shared" si="22"/>
        <v>6.116431413</v>
      </c>
      <c r="CD32" s="174">
        <f t="shared" si="23"/>
        <v>0.4578479671</v>
      </c>
    </row>
    <row r="33" ht="15.75" customHeight="1">
      <c r="A33" s="111">
        <f t="shared" si="9"/>
        <v>8.926977325</v>
      </c>
      <c r="B33" s="112" t="s">
        <v>566</v>
      </c>
      <c r="C33" s="112" t="s">
        <v>567</v>
      </c>
      <c r="D33" s="113">
        <v>3.59</v>
      </c>
      <c r="E33" s="111">
        <v>0.481</v>
      </c>
      <c r="F33" s="111">
        <v>0.011</v>
      </c>
      <c r="G33" s="114">
        <v>112.02</v>
      </c>
      <c r="H33" s="114">
        <v>0.18</v>
      </c>
      <c r="I33" s="114" t="s">
        <v>273</v>
      </c>
      <c r="J33" s="115">
        <f t="shared" si="10"/>
        <v>3.836477842</v>
      </c>
      <c r="K33" s="116" t="s">
        <v>277</v>
      </c>
      <c r="L33" s="153" t="s">
        <v>568</v>
      </c>
      <c r="M33" s="114" t="s">
        <v>372</v>
      </c>
      <c r="N33" s="154">
        <v>-0.0325</v>
      </c>
      <c r="O33" s="118">
        <f t="shared" si="11"/>
        <v>3.803977842</v>
      </c>
      <c r="P33" s="119">
        <f t="shared" si="12"/>
        <v>0.3744088633</v>
      </c>
      <c r="Q33" s="114" t="s">
        <v>502</v>
      </c>
      <c r="R33" s="120">
        <v>35.0</v>
      </c>
      <c r="S33" s="97" t="str">
        <f t="shared" si="4"/>
        <v>HIP_27072_</v>
      </c>
      <c r="T33" s="121">
        <v>1.0</v>
      </c>
      <c r="U33" s="121">
        <v>1.0</v>
      </c>
      <c r="V33" s="155">
        <v>2.0</v>
      </c>
      <c r="W33" s="120">
        <v>0.0</v>
      </c>
      <c r="X33" s="120">
        <v>0.0</v>
      </c>
      <c r="Y33" s="156">
        <f t="shared" si="13"/>
        <v>4</v>
      </c>
      <c r="Z33" s="143">
        <v>-4.774</v>
      </c>
      <c r="AA33" s="114" t="s">
        <v>377</v>
      </c>
      <c r="AB33" s="175">
        <v>7.2</v>
      </c>
      <c r="AC33" s="126" t="s">
        <v>297</v>
      </c>
      <c r="AD33" s="127">
        <v>1.23</v>
      </c>
      <c r="AE33" s="104" t="str">
        <f t="shared" si="14"/>
        <v>F6.5V</v>
      </c>
      <c r="AF33" s="104" t="str">
        <f t="shared" si="5"/>
        <v>HIP_27072_</v>
      </c>
      <c r="AG33" s="103">
        <v>0.0</v>
      </c>
      <c r="AH33" s="104" t="str">
        <f t="shared" si="6"/>
        <v>HD_38393_</v>
      </c>
      <c r="AI33" s="128" t="s">
        <v>277</v>
      </c>
      <c r="AJ33" s="149">
        <v>6305.0</v>
      </c>
      <c r="AK33" s="45">
        <v>61.0</v>
      </c>
      <c r="AL33" s="3" t="s">
        <v>518</v>
      </c>
      <c r="AM33" s="130"/>
      <c r="AN33" s="130">
        <v>4.29</v>
      </c>
      <c r="AO33" s="131">
        <v>0.02</v>
      </c>
      <c r="AP33" s="3" t="s">
        <v>518</v>
      </c>
      <c r="AQ33" s="130">
        <v>-0.09</v>
      </c>
      <c r="AR33" s="131">
        <v>0.07</v>
      </c>
      <c r="AS33" s="3" t="s">
        <v>518</v>
      </c>
      <c r="AT33" s="132">
        <f t="shared" si="15"/>
        <v>1.289694639</v>
      </c>
      <c r="AU33" s="133">
        <v>0.0</v>
      </c>
      <c r="AV33" s="134">
        <f>sqrt( (0.032*(AB33^1.5)*(400/$AV$7))^2 + 1^2)</f>
        <v>1.175672553</v>
      </c>
      <c r="AW33" s="3">
        <v>1.0</v>
      </c>
      <c r="AX33" s="64">
        <v>1.0</v>
      </c>
      <c r="AY33" s="43">
        <v>0.0</v>
      </c>
      <c r="AZ33" s="43">
        <f t="shared" si="17"/>
        <v>2</v>
      </c>
      <c r="BA33" s="135">
        <f t="shared" si="7"/>
        <v>4</v>
      </c>
      <c r="BB33" s="136" t="s">
        <v>320</v>
      </c>
      <c r="BC33" s="48" t="str">
        <f t="shared" ref="BC33:BD33" si="47">B33</f>
        <v>HIP_27072_</v>
      </c>
      <c r="BD33" s="106" t="str">
        <f t="shared" si="47"/>
        <v>HD_38393_</v>
      </c>
      <c r="BE33" s="137">
        <v>0.0</v>
      </c>
      <c r="BF33" s="48" t="s">
        <v>181</v>
      </c>
      <c r="BG33" s="50">
        <v>1.31518362</v>
      </c>
      <c r="BH33" s="50">
        <v>86.11579</v>
      </c>
      <c r="BI33" s="50">
        <v>-22.448381</v>
      </c>
      <c r="BJ33" s="50">
        <v>6.44258542</v>
      </c>
      <c r="BK33" s="50">
        <v>5.55925208</v>
      </c>
      <c r="BL33" s="50">
        <v>1.11185042</v>
      </c>
      <c r="BM33" s="50">
        <v>5.0</v>
      </c>
      <c r="BN33" s="50">
        <v>405.996202</v>
      </c>
      <c r="BO33" s="50">
        <v>360.239535</v>
      </c>
      <c r="BP33" s="50">
        <v>1.39088624</v>
      </c>
      <c r="BQ33" s="50">
        <v>259.0</v>
      </c>
      <c r="BR33" s="169">
        <v>76.0471197</v>
      </c>
      <c r="BS33" s="50">
        <v>30.290453</v>
      </c>
      <c r="BT33" s="50">
        <v>0.11695156</v>
      </c>
      <c r="BU33" s="50">
        <v>259.0</v>
      </c>
      <c r="BV33" s="152">
        <v>5.40311439</v>
      </c>
      <c r="BW33" s="50">
        <v>1.86978105</v>
      </c>
      <c r="BX33" s="50">
        <v>0.09348905</v>
      </c>
      <c r="BY33" s="50">
        <v>20.0</v>
      </c>
      <c r="BZ33" s="139">
        <f t="shared" si="19"/>
        <v>1.538878853</v>
      </c>
      <c r="CA33" s="140">
        <f t="shared" si="20"/>
        <v>172.3852091</v>
      </c>
      <c r="CB33" s="141">
        <f t="shared" si="21"/>
        <v>628.7121866</v>
      </c>
      <c r="CC33" s="141">
        <f t="shared" si="22"/>
        <v>6.541618563</v>
      </c>
      <c r="CD33" s="174">
        <f t="shared" si="23"/>
        <v>0.4209408078</v>
      </c>
    </row>
    <row r="34" ht="15.75" customHeight="1">
      <c r="A34" s="111">
        <f t="shared" si="9"/>
        <v>13.69863014</v>
      </c>
      <c r="B34" s="112" t="s">
        <v>569</v>
      </c>
      <c r="C34" s="112" t="s">
        <v>570</v>
      </c>
      <c r="D34" s="113">
        <v>3.71</v>
      </c>
      <c r="E34" s="111">
        <v>0.855</v>
      </c>
      <c r="F34" s="111">
        <v>0.007</v>
      </c>
      <c r="G34" s="114">
        <v>73.0</v>
      </c>
      <c r="H34" s="114">
        <v>0.2</v>
      </c>
      <c r="I34" s="114" t="s">
        <v>273</v>
      </c>
      <c r="J34" s="115">
        <f t="shared" si="10"/>
        <v>3.026614301</v>
      </c>
      <c r="K34" s="144" t="s">
        <v>368</v>
      </c>
      <c r="L34" s="145" t="s">
        <v>553</v>
      </c>
      <c r="M34" s="114" t="s">
        <v>444</v>
      </c>
      <c r="N34" s="154">
        <v>-0.14</v>
      </c>
      <c r="O34" s="118">
        <f t="shared" si="11"/>
        <v>2.886614301</v>
      </c>
      <c r="P34" s="119">
        <f t="shared" si="12"/>
        <v>0.7413542798</v>
      </c>
      <c r="Q34" s="114" t="s">
        <v>502</v>
      </c>
      <c r="R34" s="120">
        <v>79.0</v>
      </c>
      <c r="S34" s="97" t="str">
        <f t="shared" si="4"/>
        <v>HIP_98036_</v>
      </c>
      <c r="T34" s="121">
        <v>1.0</v>
      </c>
      <c r="U34" s="121">
        <v>1.0</v>
      </c>
      <c r="V34" s="165">
        <v>1.0</v>
      </c>
      <c r="W34" s="120">
        <v>0.0</v>
      </c>
      <c r="X34" s="120">
        <v>0.0</v>
      </c>
      <c r="Y34" s="122">
        <f t="shared" si="13"/>
        <v>3</v>
      </c>
      <c r="Z34" s="146">
        <v>-5.173</v>
      </c>
      <c r="AA34" s="114" t="s">
        <v>408</v>
      </c>
      <c r="AB34" s="147">
        <v>2.7</v>
      </c>
      <c r="AC34" s="126" t="s">
        <v>297</v>
      </c>
      <c r="AD34" s="127">
        <v>0.94</v>
      </c>
      <c r="AE34" s="104" t="str">
        <f t="shared" si="14"/>
        <v>G8IV</v>
      </c>
      <c r="AF34" s="104" t="str">
        <f t="shared" si="5"/>
        <v>HIP_98036_</v>
      </c>
      <c r="AG34" s="103">
        <v>1.0</v>
      </c>
      <c r="AH34" s="104" t="str">
        <f t="shared" si="6"/>
        <v>HD_188512_</v>
      </c>
      <c r="AI34" s="148" t="s">
        <v>379</v>
      </c>
      <c r="AJ34" s="149">
        <v>5223.0</v>
      </c>
      <c r="AK34" s="45">
        <v>26.0</v>
      </c>
      <c r="AL34" s="3" t="s">
        <v>538</v>
      </c>
      <c r="AM34" s="130"/>
      <c r="AN34" s="130">
        <v>3.86</v>
      </c>
      <c r="AO34" s="131">
        <v>0.04</v>
      </c>
      <c r="AP34" s="3" t="s">
        <v>538</v>
      </c>
      <c r="AQ34" s="130">
        <v>-0.17</v>
      </c>
      <c r="AR34" s="131">
        <v>0.05</v>
      </c>
      <c r="AS34" s="3" t="s">
        <v>538</v>
      </c>
      <c r="AT34" s="132">
        <f t="shared" si="15"/>
        <v>2.867409588</v>
      </c>
      <c r="AU34" s="133">
        <v>0.0</v>
      </c>
      <c r="AV34" s="150">
        <v>0.0</v>
      </c>
      <c r="AW34" s="3">
        <v>1.0</v>
      </c>
      <c r="AX34" s="67">
        <v>2.0</v>
      </c>
      <c r="AY34" s="67">
        <v>1.0</v>
      </c>
      <c r="AZ34" s="67">
        <f t="shared" si="17"/>
        <v>4</v>
      </c>
      <c r="BA34" s="135">
        <f t="shared" si="7"/>
        <v>3</v>
      </c>
      <c r="BB34" s="170" t="s">
        <v>509</v>
      </c>
      <c r="BC34" s="48" t="str">
        <f t="shared" ref="BC34:BD34" si="48">B34</f>
        <v>HIP_98036_</v>
      </c>
      <c r="BD34" s="106" t="str">
        <f t="shared" si="48"/>
        <v>HD_188512_</v>
      </c>
      <c r="BE34" s="137">
        <v>0.0</v>
      </c>
      <c r="BF34" s="48" t="s">
        <v>487</v>
      </c>
      <c r="BG34" s="50">
        <v>1.88624366</v>
      </c>
      <c r="BH34" s="50">
        <v>298.8283</v>
      </c>
      <c r="BI34" s="50">
        <v>6.4067636</v>
      </c>
      <c r="BJ34" s="50">
        <v>5.98151612</v>
      </c>
      <c r="BK34" s="50">
        <v>5.09818278</v>
      </c>
      <c r="BL34" s="50">
        <v>1.01963656</v>
      </c>
      <c r="BM34" s="50">
        <v>5.0</v>
      </c>
      <c r="BN34" s="50">
        <v>87.5372278</v>
      </c>
      <c r="BO34" s="50">
        <v>82.5905611</v>
      </c>
      <c r="BP34" s="50">
        <v>2.9496629</v>
      </c>
      <c r="BQ34" s="50">
        <v>28.0</v>
      </c>
      <c r="BR34" s="152">
        <v>11.9039128</v>
      </c>
      <c r="BS34" s="50">
        <v>6.95724615</v>
      </c>
      <c r="BT34" s="50">
        <v>0.24847308</v>
      </c>
      <c r="BU34" s="50">
        <v>28.0</v>
      </c>
      <c r="BV34" s="152">
        <v>5.25117189</v>
      </c>
      <c r="BW34" s="50">
        <v>1.71783855</v>
      </c>
      <c r="BX34" s="50">
        <v>0.08589193</v>
      </c>
      <c r="BY34" s="50">
        <v>20.0</v>
      </c>
      <c r="BZ34" s="139">
        <f t="shared" si="19"/>
        <v>2.347886723</v>
      </c>
      <c r="CA34" s="140">
        <f t="shared" si="20"/>
        <v>171.3957308</v>
      </c>
      <c r="CB34" s="141">
        <f t="shared" si="21"/>
        <v>1355.344101</v>
      </c>
      <c r="CC34" s="141">
        <f t="shared" si="22"/>
        <v>6.058114704</v>
      </c>
      <c r="CD34" s="159">
        <f t="shared" si="23"/>
        <v>0.5476439421</v>
      </c>
    </row>
    <row r="35" ht="15.75" customHeight="1">
      <c r="A35" s="111">
        <f t="shared" si="9"/>
        <v>14.87873828</v>
      </c>
      <c r="B35" s="112" t="s">
        <v>571</v>
      </c>
      <c r="C35" s="112" t="s">
        <v>572</v>
      </c>
      <c r="D35" s="113">
        <v>3.71</v>
      </c>
      <c r="E35" s="111">
        <v>0.337</v>
      </c>
      <c r="F35" s="111">
        <v>0.012</v>
      </c>
      <c r="G35" s="114">
        <v>67.21</v>
      </c>
      <c r="H35" s="114">
        <v>0.25</v>
      </c>
      <c r="I35" s="114" t="s">
        <v>273</v>
      </c>
      <c r="J35" s="115">
        <f t="shared" si="10"/>
        <v>2.847169477</v>
      </c>
      <c r="K35" s="116" t="s">
        <v>277</v>
      </c>
      <c r="L35" s="153" t="s">
        <v>573</v>
      </c>
      <c r="M35" s="114" t="s">
        <v>372</v>
      </c>
      <c r="N35" s="154">
        <v>-0.005</v>
      </c>
      <c r="O35" s="118">
        <f t="shared" si="11"/>
        <v>2.842169477</v>
      </c>
      <c r="P35" s="119">
        <f t="shared" si="12"/>
        <v>0.7591322092</v>
      </c>
      <c r="Q35" s="114" t="s">
        <v>502</v>
      </c>
      <c r="R35" s="120">
        <v>92.0</v>
      </c>
      <c r="S35" s="97" t="str">
        <f t="shared" si="4"/>
        <v>HIP_28103_</v>
      </c>
      <c r="T35" s="121">
        <v>1.0</v>
      </c>
      <c r="U35" s="121">
        <v>1.0</v>
      </c>
      <c r="V35" s="165">
        <v>1.0</v>
      </c>
      <c r="W35" s="120">
        <v>0.0</v>
      </c>
      <c r="X35" s="120">
        <v>0.0</v>
      </c>
      <c r="Y35" s="122">
        <f t="shared" si="13"/>
        <v>3</v>
      </c>
      <c r="Z35" s="143">
        <v>-4.44</v>
      </c>
      <c r="AA35" s="114" t="s">
        <v>574</v>
      </c>
      <c r="AB35" s="125">
        <v>16.1</v>
      </c>
      <c r="AC35" s="126" t="s">
        <v>297</v>
      </c>
      <c r="AD35" s="127">
        <v>1.44</v>
      </c>
      <c r="AE35" s="104" t="str">
        <f t="shared" si="14"/>
        <v>F2V</v>
      </c>
      <c r="AF35" s="104" t="str">
        <f t="shared" si="5"/>
        <v>HIP_28103_</v>
      </c>
      <c r="AG35" s="103">
        <v>0.0</v>
      </c>
      <c r="AH35" s="104" t="str">
        <f t="shared" si="6"/>
        <v>HD_40136_</v>
      </c>
      <c r="AI35" s="128" t="s">
        <v>277</v>
      </c>
      <c r="AJ35" s="129">
        <v>6989.0</v>
      </c>
      <c r="AK35" s="45">
        <v>100.0</v>
      </c>
      <c r="AL35" s="3" t="s">
        <v>518</v>
      </c>
      <c r="AM35" s="130"/>
      <c r="AN35" s="130">
        <v>4.18</v>
      </c>
      <c r="AO35" s="131">
        <v>0.03</v>
      </c>
      <c r="AP35" s="3" t="s">
        <v>518</v>
      </c>
      <c r="AQ35" s="130">
        <v>-0.1</v>
      </c>
      <c r="AR35" s="131">
        <v>0.1</v>
      </c>
      <c r="AS35" s="3" t="s">
        <v>518</v>
      </c>
      <c r="AT35" s="132">
        <f t="shared" si="15"/>
        <v>1.634514089</v>
      </c>
      <c r="AU35" s="133">
        <v>0.0</v>
      </c>
      <c r="AV35" s="134">
        <f t="shared" ref="AV35:AV38" si="50">sqrt( (0.032*(AB35^1.5)*(400/$AV$7))^2 + 1^2)</f>
        <v>2.296397122</v>
      </c>
      <c r="AW35" s="3">
        <v>0.0</v>
      </c>
      <c r="AX35" s="43">
        <v>0.0</v>
      </c>
      <c r="AY35" s="43">
        <v>0.0</v>
      </c>
      <c r="AZ35" s="43">
        <f t="shared" si="17"/>
        <v>0</v>
      </c>
      <c r="BA35" s="135">
        <f t="shared" si="7"/>
        <v>3</v>
      </c>
      <c r="BB35" s="136" t="s">
        <v>320</v>
      </c>
      <c r="BC35" s="48" t="str">
        <f t="shared" ref="BC35:BD35" si="49">B35</f>
        <v>HIP_28103_</v>
      </c>
      <c r="BD35" s="106" t="str">
        <f t="shared" si="49"/>
        <v>HD_40136_</v>
      </c>
      <c r="BE35" s="137">
        <v>0.0</v>
      </c>
      <c r="BF35" s="48" t="s">
        <v>192</v>
      </c>
      <c r="BG35" s="50">
        <v>1.61515853</v>
      </c>
      <c r="BH35" s="50">
        <v>89.10122</v>
      </c>
      <c r="BI35" s="50">
        <v>-14.1677</v>
      </c>
      <c r="BJ35" s="50">
        <v>72.8387794</v>
      </c>
      <c r="BK35" s="50">
        <v>67.185446</v>
      </c>
      <c r="BL35" s="50">
        <v>2.09954519</v>
      </c>
      <c r="BM35" s="50">
        <v>32.0</v>
      </c>
      <c r="BN35" s="50">
        <v>5888.10446</v>
      </c>
      <c r="BO35" s="50">
        <v>5442.02113</v>
      </c>
      <c r="BP35" s="50">
        <v>2.15525589</v>
      </c>
      <c r="BQ35" s="50">
        <v>2525.0</v>
      </c>
      <c r="BR35" s="169">
        <v>908.352753</v>
      </c>
      <c r="BS35" s="50">
        <v>457.322753</v>
      </c>
      <c r="BT35" s="50">
        <v>0.17913151</v>
      </c>
      <c r="BU35" s="50">
        <v>2553.0</v>
      </c>
      <c r="BV35" s="152">
        <v>11.2992933</v>
      </c>
      <c r="BW35" s="50">
        <v>5.64595992</v>
      </c>
      <c r="BX35" s="50">
        <v>0.17643625</v>
      </c>
      <c r="BY35" s="50">
        <v>32.0</v>
      </c>
      <c r="BZ35" s="139">
        <f t="shared" si="19"/>
        <v>2.396437487</v>
      </c>
      <c r="CA35" s="140">
        <f t="shared" si="20"/>
        <v>161.0645635</v>
      </c>
      <c r="CB35" s="141">
        <f t="shared" si="21"/>
        <v>1129.186553</v>
      </c>
      <c r="CC35" s="141">
        <f t="shared" si="22"/>
        <v>4.84479818</v>
      </c>
      <c r="CD35" s="174">
        <f t="shared" si="23"/>
        <v>0.3359414942</v>
      </c>
    </row>
    <row r="36" ht="15.75" customHeight="1">
      <c r="A36" s="111">
        <f t="shared" si="9"/>
        <v>11.79750294</v>
      </c>
      <c r="B36" s="112" t="s">
        <v>575</v>
      </c>
      <c r="C36" s="112" t="s">
        <v>576</v>
      </c>
      <c r="D36" s="113">
        <v>3.77</v>
      </c>
      <c r="E36" s="111">
        <v>0.435</v>
      </c>
      <c r="F36" s="111">
        <v>0.007</v>
      </c>
      <c r="G36" s="114">
        <v>84.7637</v>
      </c>
      <c r="H36" s="114">
        <v>0.3596</v>
      </c>
      <c r="I36" s="114" t="s">
        <v>577</v>
      </c>
      <c r="J36" s="115">
        <f t="shared" si="10"/>
        <v>3.411049529</v>
      </c>
      <c r="K36" s="116" t="s">
        <v>277</v>
      </c>
      <c r="L36" s="153" t="s">
        <v>578</v>
      </c>
      <c r="M36" s="114" t="s">
        <v>550</v>
      </c>
      <c r="N36" s="154">
        <v>-0.02</v>
      </c>
      <c r="O36" s="118">
        <f t="shared" si="11"/>
        <v>3.391049529</v>
      </c>
      <c r="P36" s="119">
        <f t="shared" si="12"/>
        <v>0.5395801885</v>
      </c>
      <c r="Q36" s="154" t="s">
        <v>502</v>
      </c>
      <c r="R36" s="120">
        <v>63.0</v>
      </c>
      <c r="S36" s="97" t="str">
        <f t="shared" si="4"/>
        <v>HIP_109176_</v>
      </c>
      <c r="T36" s="121">
        <v>1.0</v>
      </c>
      <c r="U36" s="121">
        <v>1.0</v>
      </c>
      <c r="V36" s="165">
        <v>1.0</v>
      </c>
      <c r="W36" s="120">
        <v>0.0</v>
      </c>
      <c r="X36" s="120">
        <v>0.0</v>
      </c>
      <c r="Y36" s="122">
        <f t="shared" si="13"/>
        <v>3</v>
      </c>
      <c r="Z36" s="143">
        <v>-4.667</v>
      </c>
      <c r="AA36" s="114" t="s">
        <v>353</v>
      </c>
      <c r="AB36" s="175">
        <v>7.7</v>
      </c>
      <c r="AC36" s="126" t="s">
        <v>297</v>
      </c>
      <c r="AD36" s="127">
        <v>1.33</v>
      </c>
      <c r="AE36" s="104" t="str">
        <f t="shared" si="14"/>
        <v>F5V</v>
      </c>
      <c r="AF36" s="104" t="str">
        <f t="shared" si="5"/>
        <v>HIP_109176_</v>
      </c>
      <c r="AG36" s="103">
        <v>1.0</v>
      </c>
      <c r="AH36" s="104" t="str">
        <f t="shared" si="6"/>
        <v>HD_210027_</v>
      </c>
      <c r="AI36" s="128" t="s">
        <v>277</v>
      </c>
      <c r="AJ36" s="149">
        <v>6495.0</v>
      </c>
      <c r="AK36" s="45">
        <v>67.0</v>
      </c>
      <c r="AL36" s="3" t="s">
        <v>518</v>
      </c>
      <c r="AM36" s="130"/>
      <c r="AN36" s="130">
        <v>4.2</v>
      </c>
      <c r="AO36" s="131">
        <v>0.02</v>
      </c>
      <c r="AP36" s="3" t="s">
        <v>518</v>
      </c>
      <c r="AQ36" s="130">
        <v>-0.16</v>
      </c>
      <c r="AR36" s="131">
        <v>0.08</v>
      </c>
      <c r="AS36" s="3" t="s">
        <v>518</v>
      </c>
      <c r="AT36" s="132">
        <f t="shared" si="15"/>
        <v>1.469888622</v>
      </c>
      <c r="AU36" s="133">
        <v>0.0</v>
      </c>
      <c r="AV36" s="134">
        <f t="shared" si="50"/>
        <v>1.211399931</v>
      </c>
      <c r="AW36" s="3">
        <v>1.0</v>
      </c>
      <c r="AX36" s="64">
        <v>1.0</v>
      </c>
      <c r="AY36" s="43">
        <v>0.0</v>
      </c>
      <c r="AZ36" s="43">
        <f t="shared" si="17"/>
        <v>2</v>
      </c>
      <c r="BA36" s="135">
        <f t="shared" si="7"/>
        <v>3</v>
      </c>
      <c r="BB36" s="136" t="s">
        <v>320</v>
      </c>
      <c r="BC36" s="48" t="str">
        <f t="shared" ref="BC36:BD36" si="51">B36</f>
        <v>HIP_109176_</v>
      </c>
      <c r="BD36" s="106" t="str">
        <f t="shared" si="51"/>
        <v>HD_210027_</v>
      </c>
      <c r="BE36" s="137">
        <v>0.0</v>
      </c>
      <c r="BF36" s="48" t="s">
        <v>83</v>
      </c>
      <c r="BG36" s="50">
        <v>1.51690973</v>
      </c>
      <c r="BH36" s="50">
        <v>331.75278</v>
      </c>
      <c r="BI36" s="50">
        <v>25.345112</v>
      </c>
      <c r="BJ36" s="50">
        <v>9.32976666</v>
      </c>
      <c r="BK36" s="50">
        <v>8.26976666</v>
      </c>
      <c r="BL36" s="50">
        <v>1.37829444</v>
      </c>
      <c r="BM36" s="50">
        <v>6.0</v>
      </c>
      <c r="BN36" s="50">
        <v>743.521099</v>
      </c>
      <c r="BO36" s="50">
        <v>669.851099</v>
      </c>
      <c r="BP36" s="50">
        <v>1.60635755</v>
      </c>
      <c r="BQ36" s="50">
        <v>417.0</v>
      </c>
      <c r="BR36" s="169">
        <v>130.337086</v>
      </c>
      <c r="BS36" s="50">
        <v>56.3137527</v>
      </c>
      <c r="BT36" s="50">
        <v>0.13440036</v>
      </c>
      <c r="BU36" s="50">
        <v>419.0</v>
      </c>
      <c r="BV36" s="152">
        <v>5.26569454</v>
      </c>
      <c r="BW36" s="50">
        <v>2.08569454</v>
      </c>
      <c r="BX36" s="50">
        <v>0.11587192</v>
      </c>
      <c r="BY36" s="50">
        <v>18.0</v>
      </c>
      <c r="BZ36" s="139">
        <f t="shared" si="19"/>
        <v>1.861187359</v>
      </c>
      <c r="CA36" s="140">
        <f t="shared" si="20"/>
        <v>157.761127</v>
      </c>
      <c r="CB36" s="141">
        <f t="shared" si="21"/>
        <v>804.18711</v>
      </c>
      <c r="CC36" s="141">
        <f t="shared" si="22"/>
        <v>5.720304152</v>
      </c>
      <c r="CD36" s="174">
        <f t="shared" si="23"/>
        <v>0.3562661008</v>
      </c>
    </row>
    <row r="37" ht="15.75" customHeight="1">
      <c r="A37" s="111">
        <f t="shared" si="9"/>
        <v>13.95054254</v>
      </c>
      <c r="B37" s="112" t="s">
        <v>579</v>
      </c>
      <c r="C37" s="112" t="s">
        <v>580</v>
      </c>
      <c r="D37" s="113">
        <v>3.8</v>
      </c>
      <c r="E37" s="111">
        <v>0.543</v>
      </c>
      <c r="F37" s="111">
        <v>0.015</v>
      </c>
      <c r="G37" s="114">
        <v>71.6818</v>
      </c>
      <c r="H37" s="114">
        <v>0.307</v>
      </c>
      <c r="I37" s="114" t="s">
        <v>577</v>
      </c>
      <c r="J37" s="115">
        <f t="shared" si="10"/>
        <v>3.077044512</v>
      </c>
      <c r="K37" s="116" t="s">
        <v>277</v>
      </c>
      <c r="L37" s="153" t="s">
        <v>521</v>
      </c>
      <c r="M37" s="114" t="s">
        <v>372</v>
      </c>
      <c r="N37" s="154">
        <v>-0.03</v>
      </c>
      <c r="O37" s="118">
        <f t="shared" si="11"/>
        <v>3.047044512</v>
      </c>
      <c r="P37" s="119">
        <f t="shared" si="12"/>
        <v>0.6771821953</v>
      </c>
      <c r="Q37" s="114" t="s">
        <v>205</v>
      </c>
      <c r="R37" s="120" t="s">
        <v>287</v>
      </c>
      <c r="S37" s="97" t="str">
        <f t="shared" si="4"/>
        <v>HIP_14879_</v>
      </c>
      <c r="T37" s="121">
        <v>1.0</v>
      </c>
      <c r="U37" s="120">
        <v>0.0</v>
      </c>
      <c r="V37" s="120">
        <v>0.0</v>
      </c>
      <c r="W37" s="120">
        <v>0.0</v>
      </c>
      <c r="X37" s="120">
        <v>0.0</v>
      </c>
      <c r="Y37" s="122">
        <f t="shared" si="13"/>
        <v>1</v>
      </c>
      <c r="Z37" s="143">
        <v>-4.833</v>
      </c>
      <c r="AA37" s="114" t="s">
        <v>353</v>
      </c>
      <c r="AB37" s="175">
        <v>5.7</v>
      </c>
      <c r="AC37" s="126" t="s">
        <v>297</v>
      </c>
      <c r="AD37" s="127">
        <v>1.25</v>
      </c>
      <c r="AE37" s="104" t="str">
        <f t="shared" si="14"/>
        <v>F6V</v>
      </c>
      <c r="AF37" s="104" t="str">
        <f t="shared" si="5"/>
        <v>HIP_14879_</v>
      </c>
      <c r="AG37" s="103">
        <v>0.0</v>
      </c>
      <c r="AH37" s="104" t="str">
        <f t="shared" si="6"/>
        <v>HD_20010_</v>
      </c>
      <c r="AI37" s="128" t="s">
        <v>277</v>
      </c>
      <c r="AJ37" s="149">
        <v>6073.0</v>
      </c>
      <c r="AK37" s="45">
        <v>78.0</v>
      </c>
      <c r="AL37" s="3" t="s">
        <v>518</v>
      </c>
      <c r="AM37" s="130"/>
      <c r="AN37" s="130">
        <v>3.91</v>
      </c>
      <c r="AO37" s="131">
        <v>0.03</v>
      </c>
      <c r="AP37" s="3" t="s">
        <v>518</v>
      </c>
      <c r="AQ37" s="130">
        <v>-0.3</v>
      </c>
      <c r="AR37" s="131">
        <v>0.05</v>
      </c>
      <c r="AS37" s="3" t="s">
        <v>518</v>
      </c>
      <c r="AT37" s="132">
        <f t="shared" si="15"/>
        <v>1.969868249</v>
      </c>
      <c r="AU37" s="133">
        <v>0.0</v>
      </c>
      <c r="AV37" s="134">
        <f t="shared" si="50"/>
        <v>1.090705108</v>
      </c>
      <c r="AW37" s="3">
        <v>1.0</v>
      </c>
      <c r="AX37" s="64">
        <v>1.0</v>
      </c>
      <c r="AY37" s="43">
        <v>0.0</v>
      </c>
      <c r="AZ37" s="43">
        <f t="shared" si="17"/>
        <v>2</v>
      </c>
      <c r="BA37" s="135">
        <f t="shared" si="7"/>
        <v>1</v>
      </c>
      <c r="BB37" s="136" t="s">
        <v>320</v>
      </c>
      <c r="BC37" s="48" t="str">
        <f t="shared" ref="BC37:BD37" si="52">B37</f>
        <v>HIP_14879_</v>
      </c>
      <c r="BD37" s="106" t="str">
        <f t="shared" si="52"/>
        <v>HD_20010_</v>
      </c>
      <c r="BE37" s="137">
        <v>0.0</v>
      </c>
      <c r="BF37" s="48" t="s">
        <v>138</v>
      </c>
      <c r="BG37" s="50">
        <v>2.05347196</v>
      </c>
      <c r="BH37" s="50">
        <v>48.018867</v>
      </c>
      <c r="BI37" s="50">
        <v>-28.987617</v>
      </c>
      <c r="BJ37" s="50">
        <v>6.24351166</v>
      </c>
      <c r="BK37" s="50">
        <v>5.36017833</v>
      </c>
      <c r="BL37" s="50">
        <v>1.07203567</v>
      </c>
      <c r="BM37" s="50">
        <v>5.0</v>
      </c>
      <c r="BN37" s="50">
        <v>293.364667</v>
      </c>
      <c r="BO37" s="50">
        <v>260.504667</v>
      </c>
      <c r="BP37" s="50">
        <v>1.40056273</v>
      </c>
      <c r="BQ37" s="50">
        <v>186.0</v>
      </c>
      <c r="BR37" s="50">
        <v>54.7663544</v>
      </c>
      <c r="BS37" s="50">
        <v>21.9063544</v>
      </c>
      <c r="BT37" s="50">
        <v>0.1177761</v>
      </c>
      <c r="BU37" s="50">
        <v>186.0</v>
      </c>
      <c r="BV37" s="152">
        <v>5.33632546</v>
      </c>
      <c r="BW37" s="50">
        <v>1.80299213</v>
      </c>
      <c r="BX37" s="50">
        <v>0.09014961</v>
      </c>
      <c r="BY37" s="50">
        <v>20.0</v>
      </c>
      <c r="BZ37" s="139">
        <f t="shared" si="19"/>
        <v>2.180675768</v>
      </c>
      <c r="CA37" s="140">
        <f t="shared" si="20"/>
        <v>156.3147643</v>
      </c>
      <c r="CB37" s="141">
        <f t="shared" si="21"/>
        <v>1052.033155</v>
      </c>
      <c r="CC37" s="141">
        <f t="shared" si="22"/>
        <v>5.451166325</v>
      </c>
      <c r="CD37" s="174">
        <f t="shared" si="23"/>
        <v>0.3755918229</v>
      </c>
    </row>
    <row r="38" ht="15.75" customHeight="1">
      <c r="A38" s="111">
        <f t="shared" si="9"/>
        <v>11.25365744</v>
      </c>
      <c r="B38" s="112" t="s">
        <v>581</v>
      </c>
      <c r="C38" s="112" t="s">
        <v>582</v>
      </c>
      <c r="D38" s="113">
        <v>3.85</v>
      </c>
      <c r="E38" s="111">
        <v>0.478</v>
      </c>
      <c r="F38" s="111">
        <v>0.006</v>
      </c>
      <c r="G38" s="114">
        <v>88.86</v>
      </c>
      <c r="H38" s="114">
        <v>0.18</v>
      </c>
      <c r="I38" s="114" t="s">
        <v>273</v>
      </c>
      <c r="J38" s="115">
        <f t="shared" si="10"/>
        <v>3.593531545</v>
      </c>
      <c r="K38" s="116" t="s">
        <v>277</v>
      </c>
      <c r="L38" s="153" t="s">
        <v>521</v>
      </c>
      <c r="M38" s="114" t="s">
        <v>550</v>
      </c>
      <c r="N38" s="154">
        <v>-0.03</v>
      </c>
      <c r="O38" s="118">
        <f t="shared" si="11"/>
        <v>3.563531545</v>
      </c>
      <c r="P38" s="119">
        <f t="shared" si="12"/>
        <v>0.4705873822</v>
      </c>
      <c r="Q38" s="114" t="s">
        <v>502</v>
      </c>
      <c r="R38" s="120">
        <v>57.0</v>
      </c>
      <c r="S38" s="97" t="str">
        <f t="shared" si="4"/>
        <v>HIP_78072_</v>
      </c>
      <c r="T38" s="121">
        <v>1.0</v>
      </c>
      <c r="U38" s="121">
        <v>1.0</v>
      </c>
      <c r="V38" s="165">
        <v>1.0</v>
      </c>
      <c r="W38" s="120">
        <v>0.0</v>
      </c>
      <c r="X38" s="120">
        <v>0.0</v>
      </c>
      <c r="Y38" s="122">
        <f t="shared" si="13"/>
        <v>3</v>
      </c>
      <c r="Z38" s="143">
        <v>-4.82</v>
      </c>
      <c r="AA38" s="114" t="s">
        <v>522</v>
      </c>
      <c r="AB38" s="175">
        <v>9.9</v>
      </c>
      <c r="AC38" s="126" t="s">
        <v>297</v>
      </c>
      <c r="AD38" s="127">
        <v>1.25</v>
      </c>
      <c r="AE38" s="104" t="str">
        <f t="shared" si="14"/>
        <v>F6V</v>
      </c>
      <c r="AF38" s="104" t="str">
        <f t="shared" si="5"/>
        <v>HIP_78072_</v>
      </c>
      <c r="AG38" s="103">
        <v>1.0</v>
      </c>
      <c r="AH38" s="104" t="str">
        <f t="shared" si="6"/>
        <v>HD_142860_</v>
      </c>
      <c r="AI38" s="128" t="s">
        <v>277</v>
      </c>
      <c r="AJ38" s="149">
        <v>6313.0</v>
      </c>
      <c r="AK38" s="45">
        <v>67.0</v>
      </c>
      <c r="AL38" s="3" t="s">
        <v>518</v>
      </c>
      <c r="AM38" s="130"/>
      <c r="AN38" s="130">
        <v>4.2</v>
      </c>
      <c r="AO38" s="131">
        <v>0.05</v>
      </c>
      <c r="AP38" s="3" t="s">
        <v>518</v>
      </c>
      <c r="AQ38" s="130">
        <v>-0.19</v>
      </c>
      <c r="AR38" s="131">
        <v>0.07</v>
      </c>
      <c r="AS38" s="3" t="s">
        <v>518</v>
      </c>
      <c r="AT38" s="132">
        <f t="shared" si="15"/>
        <v>1.437059524</v>
      </c>
      <c r="AU38" s="133">
        <v>0.0</v>
      </c>
      <c r="AV38" s="134">
        <f t="shared" si="50"/>
        <v>1.411944112</v>
      </c>
      <c r="AW38" s="3">
        <v>1.0</v>
      </c>
      <c r="AX38" s="64">
        <v>1.0</v>
      </c>
      <c r="AY38" s="43">
        <v>0.0</v>
      </c>
      <c r="AZ38" s="43">
        <f t="shared" si="17"/>
        <v>2</v>
      </c>
      <c r="BA38" s="135">
        <f t="shared" si="7"/>
        <v>3</v>
      </c>
      <c r="BB38" s="136" t="s">
        <v>320</v>
      </c>
      <c r="BC38" s="48" t="str">
        <f t="shared" ref="BC38:BD38" si="53">B38</f>
        <v>HIP_78072_</v>
      </c>
      <c r="BD38" s="106" t="str">
        <f t="shared" si="53"/>
        <v>HD_142860_</v>
      </c>
      <c r="BE38" s="137">
        <v>0.0</v>
      </c>
      <c r="BF38" s="48" t="s">
        <v>404</v>
      </c>
      <c r="BG38" s="50">
        <v>1.47058088</v>
      </c>
      <c r="BH38" s="50">
        <v>239.11327</v>
      </c>
      <c r="BI38" s="50">
        <v>15.661617</v>
      </c>
      <c r="BJ38" s="50">
        <v>11.5830236</v>
      </c>
      <c r="BK38" s="50">
        <v>10.5230236</v>
      </c>
      <c r="BL38" s="50">
        <v>1.75383727</v>
      </c>
      <c r="BM38" s="50">
        <v>6.0</v>
      </c>
      <c r="BN38" s="50">
        <v>933.454915</v>
      </c>
      <c r="BO38" s="50">
        <v>852.364915</v>
      </c>
      <c r="BP38" s="50">
        <v>1.85700417</v>
      </c>
      <c r="BQ38" s="50">
        <v>459.0</v>
      </c>
      <c r="BR38" s="169">
        <v>152.758946</v>
      </c>
      <c r="BS38" s="50">
        <v>71.6689459</v>
      </c>
      <c r="BT38" s="50">
        <v>0.15614149</v>
      </c>
      <c r="BU38" s="50">
        <v>459.0</v>
      </c>
      <c r="BV38" s="152">
        <v>5.18613814</v>
      </c>
      <c r="BW38" s="50">
        <v>2.35947147</v>
      </c>
      <c r="BX38" s="50">
        <v>0.14746697</v>
      </c>
      <c r="BY38" s="50">
        <v>16.0</v>
      </c>
      <c r="BZ38" s="139">
        <f t="shared" si="19"/>
        <v>1.719070513</v>
      </c>
      <c r="CA38" s="140">
        <f t="shared" si="20"/>
        <v>152.7566058</v>
      </c>
      <c r="CB38" s="141">
        <f t="shared" si="21"/>
        <v>736.3483482</v>
      </c>
      <c r="CC38" s="141">
        <f t="shared" si="22"/>
        <v>6.139572564</v>
      </c>
      <c r="CD38" s="174">
        <f t="shared" si="23"/>
        <v>0.3670423092</v>
      </c>
    </row>
    <row r="39" ht="15.75" customHeight="1">
      <c r="A39" s="111">
        <f t="shared" si="9"/>
        <v>5.122515196</v>
      </c>
      <c r="B39" s="112" t="s">
        <v>583</v>
      </c>
      <c r="C39" s="112" t="s">
        <v>584</v>
      </c>
      <c r="D39" s="113">
        <v>4.03</v>
      </c>
      <c r="E39" s="111">
        <v>0.86</v>
      </c>
      <c r="F39" s="111">
        <v>0.01</v>
      </c>
      <c r="G39" s="114">
        <v>195.2166</v>
      </c>
      <c r="H39" s="114">
        <v>0.1012</v>
      </c>
      <c r="I39" s="114" t="s">
        <v>577</v>
      </c>
      <c r="J39" s="115">
        <f t="shared" si="10"/>
        <v>5.482583723</v>
      </c>
      <c r="K39" s="144" t="s">
        <v>368</v>
      </c>
      <c r="L39" s="157" t="s">
        <v>585</v>
      </c>
      <c r="M39" s="114" t="s">
        <v>444</v>
      </c>
      <c r="N39" s="154">
        <v>-0.19</v>
      </c>
      <c r="O39" s="118">
        <f t="shared" si="11"/>
        <v>5.292583723</v>
      </c>
      <c r="P39" s="119">
        <f t="shared" si="12"/>
        <v>-0.2210334892</v>
      </c>
      <c r="Q39" s="114" t="s">
        <v>517</v>
      </c>
      <c r="R39" s="120" t="s">
        <v>287</v>
      </c>
      <c r="S39" s="97" t="str">
        <f t="shared" si="4"/>
        <v>HIP_88601_</v>
      </c>
      <c r="T39" s="121">
        <v>1.0</v>
      </c>
      <c r="U39" s="121">
        <v>1.0</v>
      </c>
      <c r="V39" s="120">
        <v>0.0</v>
      </c>
      <c r="W39" s="120">
        <v>0.0</v>
      </c>
      <c r="X39" s="120">
        <v>0.0</v>
      </c>
      <c r="Y39" s="122">
        <f t="shared" si="13"/>
        <v>2</v>
      </c>
      <c r="Z39" s="143">
        <v>-4.548</v>
      </c>
      <c r="AA39" s="114" t="s">
        <v>408</v>
      </c>
      <c r="AB39" s="147">
        <v>3.7</v>
      </c>
      <c r="AC39" s="126" t="s">
        <v>297</v>
      </c>
      <c r="AD39" s="127">
        <v>0.88</v>
      </c>
      <c r="AE39" s="104" t="str">
        <f t="shared" si="14"/>
        <v>K0-V</v>
      </c>
      <c r="AF39" s="104" t="str">
        <f t="shared" si="5"/>
        <v>HIP_88601_</v>
      </c>
      <c r="AG39" s="103">
        <v>0.0</v>
      </c>
      <c r="AH39" s="104" t="str">
        <f t="shared" si="6"/>
        <v>HD_165341_</v>
      </c>
      <c r="AI39" s="179" t="s">
        <v>563</v>
      </c>
      <c r="AJ39" s="149">
        <v>5394.0</v>
      </c>
      <c r="AK39" s="45">
        <v>79.0</v>
      </c>
      <c r="AL39" s="3" t="s">
        <v>518</v>
      </c>
      <c r="AM39" s="130"/>
      <c r="AN39" s="130">
        <v>4.56</v>
      </c>
      <c r="AO39" s="131">
        <v>0.03</v>
      </c>
      <c r="AP39" s="3" t="s">
        <v>518</v>
      </c>
      <c r="AQ39" s="130">
        <v>0.07</v>
      </c>
      <c r="AR39" s="131">
        <v>0.06</v>
      </c>
      <c r="AS39" s="3" t="s">
        <v>518</v>
      </c>
      <c r="AT39" s="132">
        <f t="shared" si="15"/>
        <v>0.8877977009</v>
      </c>
      <c r="AU39" s="133">
        <v>0.0</v>
      </c>
      <c r="AV39" s="150">
        <v>0.0</v>
      </c>
      <c r="AW39" s="3">
        <v>1.0</v>
      </c>
      <c r="AX39" s="67">
        <v>2.0</v>
      </c>
      <c r="AY39" s="67">
        <v>1.0</v>
      </c>
      <c r="AZ39" s="67">
        <f t="shared" si="17"/>
        <v>4</v>
      </c>
      <c r="BA39" s="135">
        <f t="shared" si="7"/>
        <v>2</v>
      </c>
      <c r="BB39" s="170" t="s">
        <v>509</v>
      </c>
      <c r="BC39" s="48" t="str">
        <f t="shared" ref="BC39:BD39" si="54">B39</f>
        <v>HIP_88601_</v>
      </c>
      <c r="BD39" s="106" t="str">
        <f t="shared" si="54"/>
        <v>HD_165341_</v>
      </c>
      <c r="BE39" s="137">
        <v>0.0</v>
      </c>
      <c r="BF39" s="48" t="s">
        <v>455</v>
      </c>
      <c r="BG39" s="50">
        <v>0.81522066</v>
      </c>
      <c r="BH39" s="50">
        <v>271.36368</v>
      </c>
      <c r="BI39" s="50">
        <v>2.5000994</v>
      </c>
      <c r="BJ39" s="50">
        <v>5.25401033</v>
      </c>
      <c r="BK39" s="50">
        <v>3.840677</v>
      </c>
      <c r="BL39" s="50">
        <v>0.48008462</v>
      </c>
      <c r="BM39" s="50">
        <v>8.0</v>
      </c>
      <c r="BN39" s="50">
        <v>42.5968546</v>
      </c>
      <c r="BO39" s="50">
        <v>38.8868546</v>
      </c>
      <c r="BP39" s="50">
        <v>1.85175498</v>
      </c>
      <c r="BQ39" s="50">
        <v>21.0</v>
      </c>
      <c r="BR39" s="152">
        <v>6.98414066</v>
      </c>
      <c r="BS39" s="50">
        <v>3.27414066</v>
      </c>
      <c r="BT39" s="50">
        <v>0.15591146</v>
      </c>
      <c r="BU39" s="50">
        <v>21.0</v>
      </c>
      <c r="BV39" s="152">
        <v>5.21011575</v>
      </c>
      <c r="BW39" s="50">
        <v>0.97011575</v>
      </c>
      <c r="BX39" s="50">
        <v>0.04042149</v>
      </c>
      <c r="BY39" s="50">
        <v>24.0</v>
      </c>
      <c r="BZ39" s="139">
        <f t="shared" si="19"/>
        <v>0.7753240495</v>
      </c>
      <c r="CA39" s="140">
        <f t="shared" si="20"/>
        <v>151.3561248</v>
      </c>
      <c r="CB39" s="141">
        <f t="shared" si="21"/>
        <v>265.8161318</v>
      </c>
      <c r="CC39" s="141">
        <f t="shared" si="22"/>
        <v>10.89574737</v>
      </c>
      <c r="CD39" s="159">
        <f t="shared" si="23"/>
        <v>0.5165869959</v>
      </c>
    </row>
    <row r="40" ht="15.75" customHeight="1">
      <c r="A40" s="111">
        <f t="shared" si="9"/>
        <v>19.44012442</v>
      </c>
      <c r="B40" s="162" t="s">
        <v>586</v>
      </c>
      <c r="C40" s="162" t="s">
        <v>587</v>
      </c>
      <c r="D40" s="163">
        <v>3.845</v>
      </c>
      <c r="E40" s="164">
        <v>0.175</v>
      </c>
      <c r="F40" s="164">
        <v>0.005</v>
      </c>
      <c r="G40" s="154">
        <v>51.44</v>
      </c>
      <c r="H40" s="154">
        <v>0.12</v>
      </c>
      <c r="I40" s="154" t="s">
        <v>273</v>
      </c>
      <c r="J40" s="115">
        <f t="shared" si="10"/>
        <v>2.4015048</v>
      </c>
      <c r="K40" s="116" t="s">
        <v>277</v>
      </c>
      <c r="L40" s="86" t="s">
        <v>588</v>
      </c>
      <c r="M40" s="154" t="s">
        <v>372</v>
      </c>
      <c r="N40" s="154">
        <v>0.015</v>
      </c>
      <c r="O40" s="118">
        <f t="shared" si="11"/>
        <v>2.4165048</v>
      </c>
      <c r="P40" s="119">
        <f t="shared" si="12"/>
        <v>0.9293980802</v>
      </c>
      <c r="Q40" s="154" t="s">
        <v>209</v>
      </c>
      <c r="R40" s="120">
        <v>143.0</v>
      </c>
      <c r="S40" s="97" t="str">
        <f t="shared" si="4"/>
        <v>HIP_27321_</v>
      </c>
      <c r="T40" s="120">
        <v>0.0</v>
      </c>
      <c r="U40" s="120">
        <v>0.0</v>
      </c>
      <c r="V40" s="165">
        <v>1.0</v>
      </c>
      <c r="W40" s="120">
        <v>0.0</v>
      </c>
      <c r="X40" s="120">
        <v>0.0</v>
      </c>
      <c r="Y40" s="122">
        <f t="shared" si="13"/>
        <v>1</v>
      </c>
      <c r="Z40" s="180" t="s">
        <v>287</v>
      </c>
      <c r="AA40" s="154" t="s">
        <v>287</v>
      </c>
      <c r="AB40" s="125">
        <v>121.0</v>
      </c>
      <c r="AC40" s="126" t="s">
        <v>297</v>
      </c>
      <c r="AD40" s="127">
        <v>1.76</v>
      </c>
      <c r="AE40" s="104" t="str">
        <f t="shared" si="14"/>
        <v>A6V</v>
      </c>
      <c r="AF40" s="104" t="str">
        <f t="shared" si="5"/>
        <v>HIP_27321_</v>
      </c>
      <c r="AG40" s="103">
        <v>0.0</v>
      </c>
      <c r="AH40" s="104" t="str">
        <f t="shared" si="6"/>
        <v>HD_39060_</v>
      </c>
      <c r="AI40" s="128" t="s">
        <v>277</v>
      </c>
      <c r="AJ40" s="129">
        <v>8035.0</v>
      </c>
      <c r="AK40" s="45">
        <v>74.0</v>
      </c>
      <c r="AL40" s="3" t="s">
        <v>427</v>
      </c>
      <c r="AM40" s="166"/>
      <c r="AN40" s="166">
        <v>4.23</v>
      </c>
      <c r="AO40" s="131" t="s">
        <v>429</v>
      </c>
      <c r="AP40" s="3" t="s">
        <v>589</v>
      </c>
      <c r="AQ40" s="130">
        <v>0.14</v>
      </c>
      <c r="AR40" s="131">
        <v>0.05</v>
      </c>
      <c r="AS40" s="3" t="s">
        <v>590</v>
      </c>
      <c r="AT40" s="132">
        <f t="shared" si="15"/>
        <v>1.504457497</v>
      </c>
      <c r="AU40" s="181"/>
      <c r="AV40" s="182"/>
      <c r="AW40" s="3">
        <v>0.0</v>
      </c>
      <c r="AX40" s="43">
        <v>0.0</v>
      </c>
      <c r="AY40" s="43">
        <v>0.0</v>
      </c>
      <c r="AZ40" s="43">
        <f t="shared" si="17"/>
        <v>0</v>
      </c>
      <c r="BA40" s="135">
        <f t="shared" si="7"/>
        <v>1</v>
      </c>
      <c r="BB40" s="136" t="s">
        <v>320</v>
      </c>
      <c r="BC40" s="48" t="str">
        <f t="shared" ref="BC40:BD40" si="55">B40</f>
        <v>HIP_27321_</v>
      </c>
      <c r="BD40" s="106" t="str">
        <f t="shared" si="55"/>
        <v>HD_39060_</v>
      </c>
      <c r="BE40" s="137">
        <v>0.0</v>
      </c>
      <c r="BF40" s="48" t="s">
        <v>591</v>
      </c>
      <c r="BG40" s="168" t="s">
        <v>287</v>
      </c>
      <c r="BH40" s="168" t="s">
        <v>287</v>
      </c>
      <c r="BI40" s="168" t="s">
        <v>287</v>
      </c>
      <c r="BJ40" s="168" t="s">
        <v>287</v>
      </c>
      <c r="BK40" s="168" t="s">
        <v>287</v>
      </c>
      <c r="BL40" s="168" t="s">
        <v>287</v>
      </c>
      <c r="BM40" s="168" t="s">
        <v>287</v>
      </c>
      <c r="BN40" s="168" t="s">
        <v>287</v>
      </c>
      <c r="BO40" s="168" t="s">
        <v>287</v>
      </c>
      <c r="BP40" s="168" t="s">
        <v>287</v>
      </c>
      <c r="BQ40" s="168" t="s">
        <v>287</v>
      </c>
      <c r="BR40" s="168" t="s">
        <v>287</v>
      </c>
      <c r="BS40" s="168" t="s">
        <v>287</v>
      </c>
      <c r="BT40" s="168" t="s">
        <v>287</v>
      </c>
      <c r="BU40" s="168" t="s">
        <v>287</v>
      </c>
      <c r="BV40" s="168" t="s">
        <v>287</v>
      </c>
      <c r="BW40" s="168" t="s">
        <v>287</v>
      </c>
      <c r="BX40" s="168" t="s">
        <v>287</v>
      </c>
      <c r="BY40" s="168" t="s">
        <v>287</v>
      </c>
      <c r="BZ40" s="139">
        <f t="shared" si="19"/>
        <v>2.915405979</v>
      </c>
      <c r="CA40" s="140">
        <f t="shared" si="20"/>
        <v>149.9684836</v>
      </c>
      <c r="CB40" s="141">
        <f t="shared" si="21"/>
        <v>1370.534628</v>
      </c>
      <c r="CC40" s="141">
        <f t="shared" si="22"/>
        <v>3.973142437</v>
      </c>
      <c r="CD40" s="174">
        <f t="shared" si="23"/>
        <v>0.2559254489</v>
      </c>
    </row>
    <row r="41" ht="15.75" customHeight="1">
      <c r="A41" s="111">
        <f t="shared" si="9"/>
        <v>21.03491796</v>
      </c>
      <c r="B41" s="112" t="s">
        <v>592</v>
      </c>
      <c r="C41" s="112" t="s">
        <v>593</v>
      </c>
      <c r="D41" s="113">
        <v>4.01</v>
      </c>
      <c r="E41" s="111">
        <v>0.528</v>
      </c>
      <c r="F41" s="111">
        <v>0.013</v>
      </c>
      <c r="G41" s="114">
        <v>47.54</v>
      </c>
      <c r="H41" s="114">
        <v>0.12</v>
      </c>
      <c r="I41" s="114" t="s">
        <v>273</v>
      </c>
      <c r="J41" s="115">
        <f t="shared" si="10"/>
        <v>2.395295887</v>
      </c>
      <c r="K41" s="144" t="s">
        <v>368</v>
      </c>
      <c r="L41" s="153" t="s">
        <v>557</v>
      </c>
      <c r="M41" s="114" t="s">
        <v>594</v>
      </c>
      <c r="N41" s="154">
        <v>-0.05</v>
      </c>
      <c r="O41" s="118">
        <f t="shared" si="11"/>
        <v>2.345295887</v>
      </c>
      <c r="P41" s="119">
        <f t="shared" si="12"/>
        <v>0.9578816452</v>
      </c>
      <c r="Q41" s="114" t="s">
        <v>205</v>
      </c>
      <c r="R41" s="120" t="s">
        <v>287</v>
      </c>
      <c r="S41" s="97" t="str">
        <f t="shared" si="4"/>
        <v>HIP_78527_</v>
      </c>
      <c r="T41" s="121">
        <v>1.0</v>
      </c>
      <c r="U41" s="120">
        <v>0.0</v>
      </c>
      <c r="V41" s="120">
        <v>0.0</v>
      </c>
      <c r="W41" s="120">
        <v>0.0</v>
      </c>
      <c r="X41" s="120">
        <v>0.0</v>
      </c>
      <c r="Y41" s="122">
        <f t="shared" si="13"/>
        <v>1</v>
      </c>
      <c r="Z41" s="143">
        <v>-4.633</v>
      </c>
      <c r="AA41" s="114" t="s">
        <v>353</v>
      </c>
      <c r="AB41" s="125">
        <v>26.4</v>
      </c>
      <c r="AC41" s="126" t="s">
        <v>297</v>
      </c>
      <c r="AD41" s="127">
        <v>1.14</v>
      </c>
      <c r="AE41" s="104" t="str">
        <f t="shared" si="14"/>
        <v>F9V</v>
      </c>
      <c r="AF41" s="104" t="str">
        <f t="shared" si="5"/>
        <v>HIP_78527_</v>
      </c>
      <c r="AG41" s="103">
        <v>1.0</v>
      </c>
      <c r="AH41" s="104" t="str">
        <f t="shared" si="6"/>
        <v>HD_144284_</v>
      </c>
      <c r="AI41" s="128" t="s">
        <v>504</v>
      </c>
      <c r="AJ41" s="149">
        <v>6240.0</v>
      </c>
      <c r="AK41" s="45">
        <v>80.0</v>
      </c>
      <c r="AL41" s="3" t="s">
        <v>595</v>
      </c>
      <c r="AM41" s="130"/>
      <c r="AN41" s="130">
        <v>4.13</v>
      </c>
      <c r="AO41" s="131" t="s">
        <v>429</v>
      </c>
      <c r="AP41" s="3" t="s">
        <v>596</v>
      </c>
      <c r="AQ41" s="130">
        <v>0.2</v>
      </c>
      <c r="AR41" s="131" t="s">
        <v>429</v>
      </c>
      <c r="AS41" s="3" t="s">
        <v>596</v>
      </c>
      <c r="AT41" s="132">
        <f t="shared" si="15"/>
        <v>2.577652022</v>
      </c>
      <c r="AU41" s="133">
        <v>0.0</v>
      </c>
      <c r="AV41" s="150">
        <v>0.0</v>
      </c>
      <c r="AW41" s="3">
        <v>1.0</v>
      </c>
      <c r="AX41" s="43">
        <v>0.0</v>
      </c>
      <c r="AY41" s="67">
        <v>1.0</v>
      </c>
      <c r="AZ41" s="43">
        <f t="shared" si="17"/>
        <v>2</v>
      </c>
      <c r="BA41" s="135">
        <f t="shared" si="7"/>
        <v>1</v>
      </c>
      <c r="BB41" s="136" t="s">
        <v>320</v>
      </c>
      <c r="BC41" s="48" t="str">
        <f t="shared" ref="BC41:BD41" si="56">B41</f>
        <v>HIP_78527_</v>
      </c>
      <c r="BD41" s="106" t="str">
        <f t="shared" si="56"/>
        <v>HD_144284_</v>
      </c>
      <c r="BE41" s="137">
        <v>0.0</v>
      </c>
      <c r="BF41" s="48" t="s">
        <v>405</v>
      </c>
      <c r="BG41" s="50">
        <v>1.52225069</v>
      </c>
      <c r="BH41" s="50">
        <v>240.47227</v>
      </c>
      <c r="BI41" s="50">
        <v>58.56525</v>
      </c>
      <c r="BJ41" s="50">
        <v>152.363147</v>
      </c>
      <c r="BK41" s="50">
        <v>147.94648</v>
      </c>
      <c r="BL41" s="50">
        <v>5.9178592</v>
      </c>
      <c r="BM41" s="50">
        <v>25.0</v>
      </c>
      <c r="BN41" s="50">
        <v>12333.9949</v>
      </c>
      <c r="BO41" s="50">
        <v>11983.6649</v>
      </c>
      <c r="BP41" s="50">
        <v>6.04319964</v>
      </c>
      <c r="BQ41" s="50">
        <v>1983.0</v>
      </c>
      <c r="BR41" s="169">
        <v>1357.92351</v>
      </c>
      <c r="BS41" s="50">
        <v>1007.59351</v>
      </c>
      <c r="BT41" s="50">
        <v>0.50811574</v>
      </c>
      <c r="BU41" s="50">
        <v>1983.0</v>
      </c>
      <c r="BV41" s="50">
        <v>16.8560928</v>
      </c>
      <c r="BW41" s="50">
        <v>12.4394261</v>
      </c>
      <c r="BX41" s="50">
        <v>0.49757704</v>
      </c>
      <c r="BY41" s="50">
        <v>25.0</v>
      </c>
      <c r="BZ41" s="139">
        <f t="shared" si="19"/>
        <v>3.012595497</v>
      </c>
      <c r="CA41" s="140">
        <f t="shared" si="20"/>
        <v>143.2187899</v>
      </c>
      <c r="CB41" s="141">
        <f t="shared" si="21"/>
        <v>1788.778618</v>
      </c>
      <c r="CC41" s="141">
        <f t="shared" si="22"/>
        <v>4.856430207</v>
      </c>
      <c r="CD41" s="174">
        <f t="shared" si="23"/>
        <v>0.3773299606</v>
      </c>
    </row>
    <row r="42" ht="15.75" customHeight="1">
      <c r="A42" s="111">
        <f t="shared" si="9"/>
        <v>16.22323167</v>
      </c>
      <c r="B42" s="112" t="s">
        <v>597</v>
      </c>
      <c r="C42" s="112" t="s">
        <v>598</v>
      </c>
      <c r="D42" s="113">
        <v>3.99</v>
      </c>
      <c r="E42" s="111">
        <v>0.369</v>
      </c>
      <c r="F42" s="111">
        <v>0.016</v>
      </c>
      <c r="G42" s="114">
        <v>61.64</v>
      </c>
      <c r="H42" s="114">
        <v>0.12</v>
      </c>
      <c r="I42" s="114" t="s">
        <v>273</v>
      </c>
      <c r="J42" s="115">
        <f t="shared" si="10"/>
        <v>2.93931315</v>
      </c>
      <c r="K42" s="116" t="s">
        <v>277</v>
      </c>
      <c r="L42" s="153" t="s">
        <v>599</v>
      </c>
      <c r="M42" s="114" t="s">
        <v>372</v>
      </c>
      <c r="N42" s="154">
        <v>-0.01</v>
      </c>
      <c r="O42" s="118">
        <f t="shared" si="11"/>
        <v>2.92931315</v>
      </c>
      <c r="P42" s="119">
        <f t="shared" si="12"/>
        <v>0.7242747399</v>
      </c>
      <c r="Q42" s="154" t="s">
        <v>530</v>
      </c>
      <c r="R42" s="120">
        <v>113.0</v>
      </c>
      <c r="S42" s="97" t="str">
        <f t="shared" si="4"/>
        <v>HIP_50954_</v>
      </c>
      <c r="T42" s="121">
        <v>1.0</v>
      </c>
      <c r="U42" s="120">
        <v>0.0</v>
      </c>
      <c r="V42" s="165">
        <v>1.0</v>
      </c>
      <c r="W42" s="120">
        <v>0.0</v>
      </c>
      <c r="X42" s="120">
        <v>0.0</v>
      </c>
      <c r="Y42" s="122">
        <f t="shared" si="13"/>
        <v>2</v>
      </c>
      <c r="Z42" s="143">
        <v>-4.685</v>
      </c>
      <c r="AA42" s="114" t="s">
        <v>600</v>
      </c>
      <c r="AB42" s="125">
        <v>40.7</v>
      </c>
      <c r="AC42" s="126" t="s">
        <v>297</v>
      </c>
      <c r="AD42" s="127">
        <v>1.43</v>
      </c>
      <c r="AE42" s="104" t="str">
        <f t="shared" si="14"/>
        <v>F3V</v>
      </c>
      <c r="AF42" s="104" t="str">
        <f t="shared" si="5"/>
        <v>HIP_50954_</v>
      </c>
      <c r="AG42" s="103">
        <v>0.0</v>
      </c>
      <c r="AH42" s="104" t="str">
        <f t="shared" si="6"/>
        <v>HD_90589_</v>
      </c>
      <c r="AI42" s="128" t="s">
        <v>277</v>
      </c>
      <c r="AJ42" s="129">
        <v>6905.0</v>
      </c>
      <c r="AK42" s="45">
        <v>80.0</v>
      </c>
      <c r="AL42" s="3" t="s">
        <v>595</v>
      </c>
      <c r="AM42" s="172"/>
      <c r="AN42" s="172">
        <v>4.2</v>
      </c>
      <c r="AO42" s="173" t="s">
        <v>429</v>
      </c>
      <c r="AP42" s="91" t="s">
        <v>429</v>
      </c>
      <c r="AQ42" s="172">
        <v>0.0</v>
      </c>
      <c r="AR42" s="173">
        <v>0.0</v>
      </c>
      <c r="AS42" s="91" t="s">
        <v>429</v>
      </c>
      <c r="AT42" s="132">
        <f t="shared" si="15"/>
        <v>1.608654021</v>
      </c>
      <c r="AU42" s="133">
        <v>0.0</v>
      </c>
      <c r="AV42" s="134">
        <f>sqrt( (0.032*(AB42^1.5)*(400/$AV$7))^2 + 1^2)</f>
        <v>8.368823241</v>
      </c>
      <c r="AW42" s="3">
        <v>0.0</v>
      </c>
      <c r="AX42" s="43">
        <v>0.0</v>
      </c>
      <c r="AY42" s="43">
        <v>0.0</v>
      </c>
      <c r="AZ42" s="43">
        <f t="shared" si="17"/>
        <v>0</v>
      </c>
      <c r="BA42" s="135">
        <f t="shared" si="7"/>
        <v>2</v>
      </c>
      <c r="BB42" s="136" t="s">
        <v>320</v>
      </c>
      <c r="BC42" s="48" t="str">
        <f t="shared" ref="BC42:BD42" si="57">B42</f>
        <v>HIP_50954_</v>
      </c>
      <c r="BD42" s="106" t="str">
        <f t="shared" si="57"/>
        <v>HD_90589_</v>
      </c>
      <c r="BE42" s="137">
        <v>0.0</v>
      </c>
      <c r="BF42" s="48" t="s">
        <v>309</v>
      </c>
      <c r="BG42" s="50">
        <v>1.57290292</v>
      </c>
      <c r="BH42" s="50">
        <v>156.09877</v>
      </c>
      <c r="BI42" s="50">
        <v>-74.03161</v>
      </c>
      <c r="BJ42" s="50">
        <v>664.696648</v>
      </c>
      <c r="BK42" s="50">
        <v>622.119981</v>
      </c>
      <c r="BL42" s="50">
        <v>2.58141071</v>
      </c>
      <c r="BM42" s="50">
        <v>241.0</v>
      </c>
      <c r="BN42" s="50">
        <v>53839.8985</v>
      </c>
      <c r="BO42" s="50">
        <v>50391.7185</v>
      </c>
      <c r="BP42" s="50">
        <v>2.58180748</v>
      </c>
      <c r="BQ42" s="50">
        <v>19518.0</v>
      </c>
      <c r="BR42" s="169">
        <v>7715.76095</v>
      </c>
      <c r="BS42" s="50">
        <v>4234.89762</v>
      </c>
      <c r="BT42" s="50">
        <v>0.21493669</v>
      </c>
      <c r="BU42" s="50">
        <v>19703.0</v>
      </c>
      <c r="BV42" s="169">
        <v>95.3893533</v>
      </c>
      <c r="BW42" s="50">
        <v>52.2826867</v>
      </c>
      <c r="BX42" s="50">
        <v>0.21427331</v>
      </c>
      <c r="BY42" s="50">
        <v>244.0</v>
      </c>
      <c r="BZ42" s="139">
        <f t="shared" si="19"/>
        <v>2.302169892</v>
      </c>
      <c r="CA42" s="140">
        <f t="shared" si="20"/>
        <v>141.9057522</v>
      </c>
      <c r="CB42" s="141">
        <f t="shared" si="21"/>
        <v>1066.929745</v>
      </c>
      <c r="CC42" s="141">
        <f t="shared" si="22"/>
        <v>4.960246793</v>
      </c>
      <c r="CD42" s="174">
        <f t="shared" si="23"/>
        <v>0.2980506711</v>
      </c>
    </row>
    <row r="43" ht="15.75" customHeight="1">
      <c r="A43" s="111">
        <f t="shared" si="9"/>
        <v>10.54073996</v>
      </c>
      <c r="B43" s="112" t="s">
        <v>601</v>
      </c>
      <c r="C43" s="112" t="s">
        <v>602</v>
      </c>
      <c r="D43" s="113">
        <v>4.05</v>
      </c>
      <c r="E43" s="111">
        <v>0.595</v>
      </c>
      <c r="F43" s="111">
        <v>0.007</v>
      </c>
      <c r="G43" s="114">
        <v>94.87</v>
      </c>
      <c r="H43" s="114">
        <v>0.23</v>
      </c>
      <c r="I43" s="114" t="s">
        <v>273</v>
      </c>
      <c r="J43" s="115">
        <f t="shared" si="10"/>
        <v>3.935644503</v>
      </c>
      <c r="K43" s="144" t="s">
        <v>368</v>
      </c>
      <c r="L43" s="145" t="s">
        <v>507</v>
      </c>
      <c r="M43" s="114" t="s">
        <v>444</v>
      </c>
      <c r="N43" s="154">
        <v>-0.065</v>
      </c>
      <c r="O43" s="118">
        <f t="shared" si="11"/>
        <v>3.870644503</v>
      </c>
      <c r="P43" s="119">
        <f t="shared" si="12"/>
        <v>0.3477421988</v>
      </c>
      <c r="Q43" s="114" t="s">
        <v>502</v>
      </c>
      <c r="R43" s="120">
        <v>50.0</v>
      </c>
      <c r="S43" s="97" t="str">
        <f t="shared" si="4"/>
        <v>HIP_14632_</v>
      </c>
      <c r="T43" s="121">
        <v>1.0</v>
      </c>
      <c r="U43" s="121">
        <v>1.0</v>
      </c>
      <c r="V43" s="155">
        <v>2.0</v>
      </c>
      <c r="W43" s="120">
        <v>0.0</v>
      </c>
      <c r="X43" s="120">
        <v>0.0</v>
      </c>
      <c r="Y43" s="156">
        <f t="shared" si="13"/>
        <v>4</v>
      </c>
      <c r="Z43" s="146">
        <v>-5.028</v>
      </c>
      <c r="AA43" s="114" t="s">
        <v>537</v>
      </c>
      <c r="AB43" s="147">
        <v>3.6</v>
      </c>
      <c r="AC43" s="126" t="s">
        <v>297</v>
      </c>
      <c r="AD43" s="127">
        <v>1.08</v>
      </c>
      <c r="AE43" s="104" t="str">
        <f t="shared" si="14"/>
        <v>G0V</v>
      </c>
      <c r="AF43" s="104" t="str">
        <f t="shared" si="5"/>
        <v>HIP_14632_</v>
      </c>
      <c r="AG43" s="103">
        <v>0.0</v>
      </c>
      <c r="AH43" s="104" t="str">
        <f t="shared" si="6"/>
        <v>HD_19373_</v>
      </c>
      <c r="AI43" s="148" t="s">
        <v>379</v>
      </c>
      <c r="AJ43" s="149">
        <v>5968.0</v>
      </c>
      <c r="AK43" s="45">
        <v>63.0</v>
      </c>
      <c r="AL43" s="3" t="s">
        <v>518</v>
      </c>
      <c r="AM43" s="130"/>
      <c r="AN43" s="130">
        <v>4.19</v>
      </c>
      <c r="AO43" s="131">
        <v>0.03</v>
      </c>
      <c r="AP43" s="3" t="s">
        <v>518</v>
      </c>
      <c r="AQ43" s="130">
        <v>0.08</v>
      </c>
      <c r="AR43" s="131">
        <v>0.04</v>
      </c>
      <c r="AS43" s="3" t="s">
        <v>518</v>
      </c>
      <c r="AT43" s="132">
        <f t="shared" si="15"/>
        <v>1.395937954</v>
      </c>
      <c r="AU43" s="133">
        <v>0.0</v>
      </c>
      <c r="AV43" s="150">
        <v>0.0</v>
      </c>
      <c r="AW43" s="3">
        <v>1.0</v>
      </c>
      <c r="AX43" s="67">
        <v>2.0</v>
      </c>
      <c r="AY43" s="67">
        <v>1.0</v>
      </c>
      <c r="AZ43" s="67">
        <f t="shared" si="17"/>
        <v>4</v>
      </c>
      <c r="BA43" s="135">
        <f t="shared" si="7"/>
        <v>4</v>
      </c>
      <c r="BB43" s="170" t="s">
        <v>509</v>
      </c>
      <c r="BC43" s="48" t="str">
        <f t="shared" ref="BC43:BD43" si="58">B43</f>
        <v>HIP_14632_</v>
      </c>
      <c r="BD43" s="106" t="str">
        <f t="shared" si="58"/>
        <v>HD_19373_</v>
      </c>
      <c r="BE43" s="177" t="s">
        <v>539</v>
      </c>
      <c r="BF43" s="48" t="s">
        <v>136</v>
      </c>
      <c r="BG43" s="50">
        <v>1.38275638</v>
      </c>
      <c r="BH43" s="50">
        <v>47.26675</v>
      </c>
      <c r="BI43" s="50">
        <v>49.613277</v>
      </c>
      <c r="BJ43" s="50">
        <v>6.52295065</v>
      </c>
      <c r="BK43" s="50">
        <v>5.81628398</v>
      </c>
      <c r="BL43" s="50">
        <v>1.454071</v>
      </c>
      <c r="BM43" s="50">
        <v>4.0</v>
      </c>
      <c r="BN43" s="50">
        <v>128.026417</v>
      </c>
      <c r="BO43" s="50">
        <v>117.779751</v>
      </c>
      <c r="BP43" s="50">
        <v>2.03068536</v>
      </c>
      <c r="BQ43" s="50">
        <v>58.0</v>
      </c>
      <c r="BR43" s="50">
        <v>20.1525351</v>
      </c>
      <c r="BS43" s="50">
        <v>9.90586843</v>
      </c>
      <c r="BT43" s="50">
        <v>0.17079084</v>
      </c>
      <c r="BU43" s="50">
        <v>58.0</v>
      </c>
      <c r="BV43" s="152">
        <v>5.3813041</v>
      </c>
      <c r="BW43" s="50">
        <v>2.2013041</v>
      </c>
      <c r="BX43" s="50">
        <v>0.12229467</v>
      </c>
      <c r="BY43" s="50">
        <v>18.0</v>
      </c>
      <c r="BZ43" s="139">
        <f t="shared" si="19"/>
        <v>1.492351407</v>
      </c>
      <c r="CA43" s="140">
        <f t="shared" si="20"/>
        <v>141.579378</v>
      </c>
      <c r="CB43" s="141">
        <f t="shared" si="21"/>
        <v>640.7558179</v>
      </c>
      <c r="CC43" s="141">
        <f t="shared" si="22"/>
        <v>7.08912381</v>
      </c>
      <c r="CD43" s="174">
        <f t="shared" si="23"/>
        <v>0.3937335169</v>
      </c>
    </row>
    <row r="44" ht="15.75" customHeight="1">
      <c r="A44" s="111">
        <f t="shared" si="9"/>
        <v>14.53065969</v>
      </c>
      <c r="B44" s="162" t="s">
        <v>603</v>
      </c>
      <c r="C44" s="162" t="s">
        <v>604</v>
      </c>
      <c r="D44" s="163">
        <v>4.052</v>
      </c>
      <c r="E44" s="164">
        <v>0.497</v>
      </c>
      <c r="F44" s="164">
        <v>0.005</v>
      </c>
      <c r="G44" s="154">
        <v>68.82</v>
      </c>
      <c r="H44" s="154">
        <v>0.14</v>
      </c>
      <c r="I44" s="154" t="s">
        <v>273</v>
      </c>
      <c r="J44" s="115">
        <f t="shared" si="10"/>
        <v>3.240573341</v>
      </c>
      <c r="K44" s="144" t="s">
        <v>368</v>
      </c>
      <c r="L44" s="183" t="s">
        <v>605</v>
      </c>
      <c r="M44" s="154" t="s">
        <v>550</v>
      </c>
      <c r="N44" s="154">
        <v>-0.035</v>
      </c>
      <c r="O44" s="118">
        <f t="shared" si="11"/>
        <v>3.205573341</v>
      </c>
      <c r="P44" s="119">
        <f t="shared" si="12"/>
        <v>0.6137706634</v>
      </c>
      <c r="Q44" s="154" t="s">
        <v>209</v>
      </c>
      <c r="R44" s="120">
        <v>90.0</v>
      </c>
      <c r="S44" s="97" t="str">
        <f t="shared" si="4"/>
        <v>HIP_70497_</v>
      </c>
      <c r="T44" s="120">
        <v>0.0</v>
      </c>
      <c r="U44" s="120">
        <v>0.0</v>
      </c>
      <c r="V44" s="165">
        <v>1.0</v>
      </c>
      <c r="W44" s="120">
        <v>0.0</v>
      </c>
      <c r="X44" s="120">
        <v>0.0</v>
      </c>
      <c r="Y44" s="122">
        <f t="shared" si="13"/>
        <v>1</v>
      </c>
      <c r="Z44" s="176">
        <v>-4.361</v>
      </c>
      <c r="AA44" s="154" t="s">
        <v>606</v>
      </c>
      <c r="AB44" s="125">
        <v>28.6</v>
      </c>
      <c r="AC44" s="126" t="s">
        <v>297</v>
      </c>
      <c r="AD44" s="127">
        <v>1.33</v>
      </c>
      <c r="AE44" s="104" t="str">
        <f t="shared" si="14"/>
        <v>F7V</v>
      </c>
      <c r="AF44" s="104" t="str">
        <f t="shared" si="5"/>
        <v>HIP_70497_</v>
      </c>
      <c r="AG44" s="103">
        <v>1.0</v>
      </c>
      <c r="AH44" s="104" t="str">
        <f t="shared" si="6"/>
        <v>HD_126660_</v>
      </c>
      <c r="AI44" s="126"/>
      <c r="AJ44" s="149">
        <v>6335.0</v>
      </c>
      <c r="AK44" s="45" t="s">
        <v>429</v>
      </c>
      <c r="AL44" s="3" t="s">
        <v>607</v>
      </c>
      <c r="AM44" s="166"/>
      <c r="AN44" s="166">
        <v>4.08</v>
      </c>
      <c r="AO44" s="167">
        <v>0.02</v>
      </c>
      <c r="AP44" s="29" t="s">
        <v>608</v>
      </c>
      <c r="AQ44" s="166">
        <v>-0.02</v>
      </c>
      <c r="AR44" s="167">
        <v>0.1</v>
      </c>
      <c r="AS44" s="29" t="s">
        <v>608</v>
      </c>
      <c r="AT44" s="132">
        <f t="shared" si="15"/>
        <v>1.682847408</v>
      </c>
      <c r="AU44" s="133">
        <v>0.0</v>
      </c>
      <c r="AV44" s="150">
        <v>0.0</v>
      </c>
      <c r="AW44" s="3">
        <v>1.0</v>
      </c>
      <c r="AX44" s="43">
        <v>0.0</v>
      </c>
      <c r="AY44" s="67">
        <v>1.0</v>
      </c>
      <c r="AZ44" s="43">
        <f t="shared" si="17"/>
        <v>2</v>
      </c>
      <c r="BA44" s="135">
        <f t="shared" si="7"/>
        <v>1</v>
      </c>
      <c r="BB44" s="136" t="s">
        <v>320</v>
      </c>
      <c r="BC44" s="48" t="str">
        <f t="shared" ref="BC44:BD44" si="59">B44</f>
        <v>HIP_70497_</v>
      </c>
      <c r="BD44" s="106" t="str">
        <f t="shared" si="59"/>
        <v>HD_126660_</v>
      </c>
      <c r="BE44" s="137">
        <v>0.0</v>
      </c>
      <c r="BF44" s="48" t="s">
        <v>609</v>
      </c>
      <c r="BG44" s="168" t="s">
        <v>287</v>
      </c>
      <c r="BH44" s="168" t="s">
        <v>287</v>
      </c>
      <c r="BI44" s="168" t="s">
        <v>287</v>
      </c>
      <c r="BJ44" s="168" t="s">
        <v>287</v>
      </c>
      <c r="BK44" s="168" t="s">
        <v>287</v>
      </c>
      <c r="BL44" s="168" t="s">
        <v>287</v>
      </c>
      <c r="BM44" s="168" t="s">
        <v>287</v>
      </c>
      <c r="BN44" s="168" t="s">
        <v>287</v>
      </c>
      <c r="BO44" s="168" t="s">
        <v>287</v>
      </c>
      <c r="BP44" s="168" t="s">
        <v>287</v>
      </c>
      <c r="BQ44" s="168" t="s">
        <v>287</v>
      </c>
      <c r="BR44" s="168" t="s">
        <v>287</v>
      </c>
      <c r="BS44" s="168" t="s">
        <v>287</v>
      </c>
      <c r="BT44" s="168" t="s">
        <v>287</v>
      </c>
      <c r="BU44" s="168" t="s">
        <v>287</v>
      </c>
      <c r="BV44" s="168" t="s">
        <v>287</v>
      </c>
      <c r="BW44" s="168" t="s">
        <v>287</v>
      </c>
      <c r="BX44" s="168" t="s">
        <v>287</v>
      </c>
      <c r="BY44" s="168" t="s">
        <v>287</v>
      </c>
      <c r="BZ44" s="139">
        <f t="shared" si="19"/>
        <v>2.027147414</v>
      </c>
      <c r="CA44" s="140">
        <f t="shared" si="20"/>
        <v>139.508285</v>
      </c>
      <c r="CB44" s="141">
        <f t="shared" si="21"/>
        <v>914.1131654</v>
      </c>
      <c r="CC44" s="141">
        <f t="shared" si="22"/>
        <v>5.481147665</v>
      </c>
      <c r="CD44" s="174">
        <f t="shared" si="23"/>
        <v>0.315046385</v>
      </c>
    </row>
    <row r="45" ht="15.75" customHeight="1">
      <c r="A45" s="111">
        <f t="shared" si="9"/>
        <v>14.93651979</v>
      </c>
      <c r="B45" s="112" t="s">
        <v>610</v>
      </c>
      <c r="C45" s="112" t="s">
        <v>611</v>
      </c>
      <c r="D45" s="113">
        <v>4.02</v>
      </c>
      <c r="E45" s="111">
        <v>0.334</v>
      </c>
      <c r="F45" s="111">
        <v>0.015</v>
      </c>
      <c r="G45" s="114">
        <v>66.95</v>
      </c>
      <c r="H45" s="114">
        <v>0.15</v>
      </c>
      <c r="I45" s="114" t="s">
        <v>273</v>
      </c>
      <c r="J45" s="115">
        <f t="shared" si="10"/>
        <v>3.148752907</v>
      </c>
      <c r="K45" s="116" t="s">
        <v>277</v>
      </c>
      <c r="L45" s="153" t="s">
        <v>612</v>
      </c>
      <c r="M45" s="114" t="s">
        <v>372</v>
      </c>
      <c r="N45" s="154">
        <v>0.005</v>
      </c>
      <c r="O45" s="118">
        <f t="shared" si="11"/>
        <v>3.153752907</v>
      </c>
      <c r="P45" s="119">
        <f t="shared" si="12"/>
        <v>0.6344988373</v>
      </c>
      <c r="Q45" s="154" t="s">
        <v>502</v>
      </c>
      <c r="R45" s="120">
        <v>98.0</v>
      </c>
      <c r="S45" s="97" t="str">
        <f t="shared" si="4"/>
        <v>HIP_59199_</v>
      </c>
      <c r="T45" s="121">
        <v>1.0</v>
      </c>
      <c r="U45" s="121">
        <v>1.0</v>
      </c>
      <c r="V45" s="165">
        <v>1.0</v>
      </c>
      <c r="W45" s="120">
        <v>0.0</v>
      </c>
      <c r="X45" s="120">
        <v>0.0</v>
      </c>
      <c r="Y45" s="122">
        <f t="shared" si="13"/>
        <v>3</v>
      </c>
      <c r="Z45" s="143">
        <v>-4.214</v>
      </c>
      <c r="AA45" s="114" t="s">
        <v>353</v>
      </c>
      <c r="AB45" s="125">
        <v>23.8</v>
      </c>
      <c r="AC45" s="126" t="s">
        <v>297</v>
      </c>
      <c r="AD45" s="127">
        <v>1.5</v>
      </c>
      <c r="AE45" s="104" t="str">
        <f t="shared" si="14"/>
        <v>F1V</v>
      </c>
      <c r="AF45" s="104" t="str">
        <f t="shared" si="5"/>
        <v>HIP_59199_</v>
      </c>
      <c r="AG45" s="103">
        <v>0.0</v>
      </c>
      <c r="AH45" s="104" t="str">
        <f t="shared" si="6"/>
        <v>HD_105452_</v>
      </c>
      <c r="AI45" s="128" t="s">
        <v>277</v>
      </c>
      <c r="AJ45" s="129">
        <v>6990.0</v>
      </c>
      <c r="AK45" s="45">
        <v>80.0</v>
      </c>
      <c r="AL45" s="3" t="s">
        <v>595</v>
      </c>
      <c r="AM45" s="130"/>
      <c r="AN45" s="130">
        <v>4.53</v>
      </c>
      <c r="AO45" s="131" t="s">
        <v>429</v>
      </c>
      <c r="AP45" s="3" t="s">
        <v>613</v>
      </c>
      <c r="AQ45" s="130">
        <v>-0.08</v>
      </c>
      <c r="AR45" s="131">
        <v>0.11</v>
      </c>
      <c r="AS45" s="3" t="s">
        <v>613</v>
      </c>
      <c r="AT45" s="132">
        <f t="shared" si="15"/>
        <v>1.415623332</v>
      </c>
      <c r="AU45" s="133">
        <v>0.0</v>
      </c>
      <c r="AV45" s="134">
        <f>sqrt( (0.032*(AB45^1.5)*(400/$AV$7))^2 + 1^2)</f>
        <v>3.84770354</v>
      </c>
      <c r="AW45" s="3">
        <v>0.0</v>
      </c>
      <c r="AX45" s="43">
        <v>0.0</v>
      </c>
      <c r="AY45" s="43">
        <v>0.0</v>
      </c>
      <c r="AZ45" s="43">
        <f t="shared" si="17"/>
        <v>0</v>
      </c>
      <c r="BA45" s="135">
        <f t="shared" si="7"/>
        <v>3</v>
      </c>
      <c r="BB45" s="136" t="s">
        <v>320</v>
      </c>
      <c r="BC45" s="48" t="str">
        <f t="shared" ref="BC45:BD45" si="60">B45</f>
        <v>HIP_59199_</v>
      </c>
      <c r="BD45" s="106" t="str">
        <f t="shared" si="60"/>
        <v>HD_105452_</v>
      </c>
      <c r="BE45" s="137">
        <v>0.0</v>
      </c>
      <c r="BF45" s="48" t="s">
        <v>337</v>
      </c>
      <c r="BG45" s="50">
        <v>1.10174056</v>
      </c>
      <c r="BH45" s="50">
        <v>182.10341</v>
      </c>
      <c r="BI45" s="50">
        <v>-24.728876</v>
      </c>
      <c r="BJ45" s="50">
        <v>301.694865</v>
      </c>
      <c r="BK45" s="50">
        <v>290.211532</v>
      </c>
      <c r="BL45" s="50">
        <v>4.46479279</v>
      </c>
      <c r="BM45" s="50">
        <v>65.0</v>
      </c>
      <c r="BN45" s="50">
        <v>24425.4474</v>
      </c>
      <c r="BO45" s="50">
        <v>23507.1341</v>
      </c>
      <c r="BP45" s="50">
        <v>4.52234207</v>
      </c>
      <c r="BQ45" s="50">
        <v>5198.0</v>
      </c>
      <c r="BR45" s="169">
        <v>2903.81132</v>
      </c>
      <c r="BS45" s="50">
        <v>1975.42799</v>
      </c>
      <c r="BT45" s="50">
        <v>0.37591398</v>
      </c>
      <c r="BU45" s="50">
        <v>5255.0</v>
      </c>
      <c r="BV45" s="50">
        <v>35.8713332</v>
      </c>
      <c r="BW45" s="50">
        <v>24.3879999</v>
      </c>
      <c r="BX45" s="50">
        <v>0.3752</v>
      </c>
      <c r="BY45" s="50">
        <v>65.0</v>
      </c>
      <c r="BZ45" s="139">
        <f t="shared" si="19"/>
        <v>2.076105498</v>
      </c>
      <c r="CA45" s="140">
        <f t="shared" si="20"/>
        <v>138.9952631</v>
      </c>
      <c r="CB45" s="141">
        <f t="shared" si="21"/>
        <v>892.1261821</v>
      </c>
      <c r="CC45" s="141">
        <f t="shared" si="22"/>
        <v>5.09999382</v>
      </c>
      <c r="CD45" s="174">
        <f t="shared" si="23"/>
        <v>0.2783138906</v>
      </c>
    </row>
    <row r="46" ht="15.75" customHeight="1">
      <c r="A46" s="111">
        <f t="shared" si="9"/>
        <v>13.49163519</v>
      </c>
      <c r="B46" s="112" t="s">
        <v>614</v>
      </c>
      <c r="C46" s="112" t="s">
        <v>615</v>
      </c>
      <c r="D46" s="113">
        <v>4.1</v>
      </c>
      <c r="E46" s="111">
        <v>0.536</v>
      </c>
      <c r="F46" s="111">
        <v>0.007</v>
      </c>
      <c r="G46" s="114">
        <v>74.12</v>
      </c>
      <c r="H46" s="114">
        <v>0.19</v>
      </c>
      <c r="I46" s="114" t="s">
        <v>273</v>
      </c>
      <c r="J46" s="115">
        <f t="shared" si="10"/>
        <v>3.449677053</v>
      </c>
      <c r="K46" s="144" t="s">
        <v>368</v>
      </c>
      <c r="L46" s="153" t="s">
        <v>616</v>
      </c>
      <c r="M46" s="114" t="s">
        <v>550</v>
      </c>
      <c r="N46" s="154">
        <v>-0.04</v>
      </c>
      <c r="O46" s="118">
        <f t="shared" si="11"/>
        <v>3.409677053</v>
      </c>
      <c r="P46" s="119">
        <f t="shared" si="12"/>
        <v>0.5321291787</v>
      </c>
      <c r="Q46" s="154" t="s">
        <v>617</v>
      </c>
      <c r="R46" s="120">
        <v>80.0</v>
      </c>
      <c r="S46" s="97" t="str">
        <f t="shared" si="4"/>
        <v>HIP_7513_</v>
      </c>
      <c r="T46" s="121">
        <v>1.0</v>
      </c>
      <c r="U46" s="121">
        <v>1.0</v>
      </c>
      <c r="V46" s="165">
        <v>1.0</v>
      </c>
      <c r="W46" s="120">
        <v>0.0</v>
      </c>
      <c r="X46" s="121">
        <v>1.0</v>
      </c>
      <c r="Y46" s="184">
        <f t="shared" si="13"/>
        <v>4</v>
      </c>
      <c r="Z46" s="146">
        <v>-4.98</v>
      </c>
      <c r="AA46" s="114" t="s">
        <v>537</v>
      </c>
      <c r="AB46" s="175">
        <v>9.0</v>
      </c>
      <c r="AC46" s="126" t="s">
        <v>297</v>
      </c>
      <c r="AD46" s="127">
        <v>1.18</v>
      </c>
      <c r="AE46" s="104" t="str">
        <f t="shared" si="14"/>
        <v>F8V</v>
      </c>
      <c r="AF46" s="104" t="str">
        <f t="shared" si="5"/>
        <v>HIP_7513_</v>
      </c>
      <c r="AG46" s="103">
        <v>0.0</v>
      </c>
      <c r="AH46" s="104" t="str">
        <f t="shared" si="6"/>
        <v>HD_9826_</v>
      </c>
      <c r="AI46" s="128" t="s">
        <v>277</v>
      </c>
      <c r="AJ46" s="149">
        <v>6239.0</v>
      </c>
      <c r="AK46" s="45">
        <v>37.0</v>
      </c>
      <c r="AL46" s="3" t="s">
        <v>558</v>
      </c>
      <c r="AM46" s="130"/>
      <c r="AN46" s="130">
        <v>4.19</v>
      </c>
      <c r="AO46" s="131">
        <v>0.03</v>
      </c>
      <c r="AP46" s="3" t="s">
        <v>558</v>
      </c>
      <c r="AQ46" s="130">
        <v>0.145</v>
      </c>
      <c r="AR46" s="131">
        <v>0.026</v>
      </c>
      <c r="AS46" s="3" t="s">
        <v>558</v>
      </c>
      <c r="AT46" s="132">
        <f t="shared" si="15"/>
        <v>1.579382287</v>
      </c>
      <c r="AU46" s="133">
        <v>0.0</v>
      </c>
      <c r="AV46" s="150">
        <v>0.0</v>
      </c>
      <c r="AW46" s="3">
        <v>1.0</v>
      </c>
      <c r="AX46" s="64">
        <v>1.0</v>
      </c>
      <c r="AY46" s="67">
        <v>1.0</v>
      </c>
      <c r="AZ46" s="67">
        <f t="shared" si="17"/>
        <v>3</v>
      </c>
      <c r="BA46" s="135">
        <f t="shared" si="7"/>
        <v>4</v>
      </c>
      <c r="BB46" s="151" t="s">
        <v>385</v>
      </c>
      <c r="BC46" s="48" t="str">
        <f t="shared" ref="BC46:BD46" si="61">B46</f>
        <v>HIP_7513_</v>
      </c>
      <c r="BD46" s="106" t="str">
        <f t="shared" si="61"/>
        <v>HD_9826_</v>
      </c>
      <c r="BE46" s="137">
        <v>0.0</v>
      </c>
      <c r="BF46" s="48" t="s">
        <v>390</v>
      </c>
      <c r="BG46" s="50">
        <v>1.44535583</v>
      </c>
      <c r="BH46" s="50">
        <v>24.199345</v>
      </c>
      <c r="BI46" s="50">
        <v>41.40546</v>
      </c>
      <c r="BJ46" s="50">
        <v>7.89313902</v>
      </c>
      <c r="BK46" s="50">
        <v>7.36313902</v>
      </c>
      <c r="BL46" s="50">
        <v>2.45437967</v>
      </c>
      <c r="BM46" s="50">
        <v>3.0</v>
      </c>
      <c r="BN46" s="50">
        <v>634.044261</v>
      </c>
      <c r="BO46" s="50">
        <v>596.414261</v>
      </c>
      <c r="BP46" s="50">
        <v>2.80006695</v>
      </c>
      <c r="BQ46" s="50">
        <v>213.0</v>
      </c>
      <c r="BR46" s="169">
        <v>87.7798007</v>
      </c>
      <c r="BS46" s="50">
        <v>50.1498007</v>
      </c>
      <c r="BT46" s="50">
        <v>0.23544507</v>
      </c>
      <c r="BU46" s="50">
        <v>213.0</v>
      </c>
      <c r="BV46" s="152">
        <v>5.36262226</v>
      </c>
      <c r="BW46" s="50">
        <v>2.88928893</v>
      </c>
      <c r="BX46" s="50">
        <v>0.20637778</v>
      </c>
      <c r="BY46" s="50">
        <v>14.0</v>
      </c>
      <c r="BZ46" s="139">
        <f t="shared" si="19"/>
        <v>1.845289835</v>
      </c>
      <c r="CA46" s="140">
        <f t="shared" si="20"/>
        <v>136.7728826</v>
      </c>
      <c r="CB46" s="141">
        <f t="shared" si="21"/>
        <v>842.856552</v>
      </c>
      <c r="CC46" s="141">
        <f t="shared" si="22"/>
        <v>6.09911315</v>
      </c>
      <c r="CD46" s="174">
        <f t="shared" si="23"/>
        <v>0.3481321516</v>
      </c>
    </row>
    <row r="47" ht="15.75" customHeight="1">
      <c r="A47" s="111">
        <f t="shared" si="9"/>
        <v>11.12718371</v>
      </c>
      <c r="B47" s="112" t="s">
        <v>618</v>
      </c>
      <c r="C47" s="112" t="s">
        <v>619</v>
      </c>
      <c r="D47" s="113">
        <v>4.1</v>
      </c>
      <c r="E47" s="111">
        <v>0.514</v>
      </c>
      <c r="F47" s="111">
        <v>0.002</v>
      </c>
      <c r="G47" s="114">
        <v>89.87</v>
      </c>
      <c r="H47" s="114">
        <v>0.22</v>
      </c>
      <c r="I47" s="114" t="s">
        <v>273</v>
      </c>
      <c r="J47" s="115">
        <f t="shared" si="10"/>
        <v>3.868073708</v>
      </c>
      <c r="K47" s="144" t="s">
        <v>368</v>
      </c>
      <c r="L47" s="153" t="s">
        <v>605</v>
      </c>
      <c r="M47" s="114" t="s">
        <v>550</v>
      </c>
      <c r="N47" s="154">
        <v>-0.035</v>
      </c>
      <c r="O47" s="118">
        <f t="shared" si="11"/>
        <v>3.833073708</v>
      </c>
      <c r="P47" s="119">
        <f t="shared" si="12"/>
        <v>0.3627705166</v>
      </c>
      <c r="Q47" s="154" t="s">
        <v>502</v>
      </c>
      <c r="R47" s="120">
        <v>56.0</v>
      </c>
      <c r="S47" s="97" t="str">
        <f t="shared" si="4"/>
        <v>HIP_12777_</v>
      </c>
      <c r="T47" s="121">
        <v>1.0</v>
      </c>
      <c r="U47" s="121">
        <v>1.0</v>
      </c>
      <c r="V47" s="165">
        <v>1.0</v>
      </c>
      <c r="W47" s="120">
        <v>0.0</v>
      </c>
      <c r="X47" s="120">
        <v>0.0</v>
      </c>
      <c r="Y47" s="122">
        <f t="shared" si="13"/>
        <v>3</v>
      </c>
      <c r="Z47" s="146">
        <v>-4.97</v>
      </c>
      <c r="AA47" s="114" t="s">
        <v>522</v>
      </c>
      <c r="AB47" s="175">
        <v>8.6</v>
      </c>
      <c r="AC47" s="126" t="s">
        <v>297</v>
      </c>
      <c r="AD47" s="127">
        <v>1.21</v>
      </c>
      <c r="AE47" s="104" t="str">
        <f t="shared" si="14"/>
        <v>F7V</v>
      </c>
      <c r="AF47" s="104" t="str">
        <f t="shared" si="5"/>
        <v>HIP_12777_</v>
      </c>
      <c r="AG47" s="103">
        <v>0.0</v>
      </c>
      <c r="AH47" s="104" t="str">
        <f t="shared" si="6"/>
        <v>HD_16895_</v>
      </c>
      <c r="AI47" s="128" t="s">
        <v>277</v>
      </c>
      <c r="AJ47" s="149">
        <v>6329.0</v>
      </c>
      <c r="AK47" s="45">
        <v>37.0</v>
      </c>
      <c r="AL47" s="3" t="s">
        <v>558</v>
      </c>
      <c r="AM47" s="130"/>
      <c r="AN47" s="130">
        <v>4.32</v>
      </c>
      <c r="AO47" s="131">
        <v>0.02</v>
      </c>
      <c r="AP47" s="3" t="s">
        <v>558</v>
      </c>
      <c r="AQ47" s="130">
        <v>0.057</v>
      </c>
      <c r="AR47" s="131">
        <v>0.026</v>
      </c>
      <c r="AS47" s="3" t="s">
        <v>558</v>
      </c>
      <c r="AT47" s="132">
        <f t="shared" si="15"/>
        <v>1.262896361</v>
      </c>
      <c r="AU47" s="133">
        <v>0.0</v>
      </c>
      <c r="AV47" s="150">
        <v>0.0</v>
      </c>
      <c r="AW47" s="3">
        <v>1.0</v>
      </c>
      <c r="AX47" s="64">
        <v>1.0</v>
      </c>
      <c r="AY47" s="67">
        <v>1.0</v>
      </c>
      <c r="AZ47" s="67">
        <f t="shared" si="17"/>
        <v>3</v>
      </c>
      <c r="BA47" s="135">
        <f t="shared" si="7"/>
        <v>3</v>
      </c>
      <c r="BB47" s="151" t="s">
        <v>385</v>
      </c>
      <c r="BC47" s="48" t="str">
        <f t="shared" ref="BC47:BD47" si="62">B47</f>
        <v>HIP_12777_</v>
      </c>
      <c r="BD47" s="106" t="str">
        <f t="shared" si="62"/>
        <v>HD_16895_</v>
      </c>
      <c r="BE47" s="137">
        <v>0.0</v>
      </c>
      <c r="BF47" s="48" t="s">
        <v>129</v>
      </c>
      <c r="BG47" s="50">
        <v>1.26016212</v>
      </c>
      <c r="BH47" s="50">
        <v>41.049942</v>
      </c>
      <c r="BI47" s="50">
        <v>49.228447</v>
      </c>
      <c r="BJ47" s="50">
        <v>8.75723502</v>
      </c>
      <c r="BK47" s="50">
        <v>8.05056835</v>
      </c>
      <c r="BL47" s="50">
        <v>2.01264209</v>
      </c>
      <c r="BM47" s="50">
        <v>4.0</v>
      </c>
      <c r="BN47" s="50">
        <v>698.382703</v>
      </c>
      <c r="BO47" s="50">
        <v>652.096036</v>
      </c>
      <c r="BP47" s="50">
        <v>2.48891617</v>
      </c>
      <c r="BQ47" s="50">
        <v>262.0</v>
      </c>
      <c r="BR47" s="169">
        <v>101.117292</v>
      </c>
      <c r="BS47" s="50">
        <v>54.8306253</v>
      </c>
      <c r="BT47" s="50">
        <v>0.2092772</v>
      </c>
      <c r="BU47" s="50">
        <v>262.0</v>
      </c>
      <c r="BV47" s="152">
        <v>5.18845488</v>
      </c>
      <c r="BW47" s="50">
        <v>2.53845488</v>
      </c>
      <c r="BX47" s="50">
        <v>0.16923033</v>
      </c>
      <c r="BY47" s="50">
        <v>15.0</v>
      </c>
      <c r="BZ47" s="139">
        <f t="shared" si="19"/>
        <v>1.518396725</v>
      </c>
      <c r="CA47" s="140">
        <f t="shared" si="20"/>
        <v>136.4583137</v>
      </c>
      <c r="CB47" s="141">
        <f t="shared" si="21"/>
        <v>621.2737284</v>
      </c>
      <c r="CC47" s="141">
        <f t="shared" si="22"/>
        <v>6.639795052</v>
      </c>
      <c r="CD47" s="174">
        <f t="shared" si="23"/>
        <v>0.3387199459</v>
      </c>
    </row>
    <row r="48" ht="15.75" customHeight="1">
      <c r="A48" s="111">
        <f t="shared" si="9"/>
        <v>13.7136588</v>
      </c>
      <c r="B48" s="112" t="s">
        <v>620</v>
      </c>
      <c r="C48" s="112" t="s">
        <v>621</v>
      </c>
      <c r="D48" s="113">
        <v>4.13</v>
      </c>
      <c r="E48" s="111">
        <v>0.507</v>
      </c>
      <c r="F48" s="111">
        <v>0.006</v>
      </c>
      <c r="G48" s="114">
        <v>72.92</v>
      </c>
      <c r="H48" s="114">
        <v>0.15</v>
      </c>
      <c r="I48" s="114" t="s">
        <v>273</v>
      </c>
      <c r="J48" s="115">
        <f t="shared" si="10"/>
        <v>3.4442333</v>
      </c>
      <c r="K48" s="144" t="s">
        <v>368</v>
      </c>
      <c r="L48" s="153" t="s">
        <v>605</v>
      </c>
      <c r="M48" s="114" t="s">
        <v>550</v>
      </c>
      <c r="N48" s="154">
        <v>-0.035</v>
      </c>
      <c r="O48" s="118">
        <f t="shared" si="11"/>
        <v>3.4092333</v>
      </c>
      <c r="P48" s="119">
        <f t="shared" si="12"/>
        <v>0.53230668</v>
      </c>
      <c r="Q48" s="114" t="s">
        <v>502</v>
      </c>
      <c r="R48" s="120">
        <v>81.0</v>
      </c>
      <c r="S48" s="97" t="str">
        <f t="shared" si="4"/>
        <v>HIP_116771_</v>
      </c>
      <c r="T48" s="121">
        <v>1.0</v>
      </c>
      <c r="U48" s="121">
        <v>1.0</v>
      </c>
      <c r="V48" s="165">
        <v>1.0</v>
      </c>
      <c r="W48" s="120">
        <v>0.0</v>
      </c>
      <c r="X48" s="120">
        <v>0.0</v>
      </c>
      <c r="Y48" s="122">
        <f t="shared" si="13"/>
        <v>3</v>
      </c>
      <c r="Z48" s="143">
        <v>-4.924</v>
      </c>
      <c r="AA48" s="114" t="s">
        <v>537</v>
      </c>
      <c r="AB48" s="175">
        <v>6.3</v>
      </c>
      <c r="AC48" s="126" t="s">
        <v>297</v>
      </c>
      <c r="AD48" s="127">
        <v>1.21</v>
      </c>
      <c r="AE48" s="104" t="str">
        <f t="shared" si="14"/>
        <v>F7V</v>
      </c>
      <c r="AF48" s="104" t="str">
        <f t="shared" si="5"/>
        <v>HIP_116771_</v>
      </c>
      <c r="AG48" s="103">
        <v>1.0</v>
      </c>
      <c r="AH48" s="104" t="str">
        <f t="shared" si="6"/>
        <v>HD_222368_</v>
      </c>
      <c r="AI48" s="128" t="s">
        <v>277</v>
      </c>
      <c r="AJ48" s="149">
        <v>6211.0</v>
      </c>
      <c r="AK48" s="45">
        <v>52.0</v>
      </c>
      <c r="AL48" s="3" t="s">
        <v>518</v>
      </c>
      <c r="AM48" s="130"/>
      <c r="AN48" s="130">
        <v>4.11</v>
      </c>
      <c r="AO48" s="131">
        <v>0.02</v>
      </c>
      <c r="AP48" s="3" t="s">
        <v>518</v>
      </c>
      <c r="AQ48" s="130">
        <v>-0.12</v>
      </c>
      <c r="AR48" s="131">
        <v>0.04</v>
      </c>
      <c r="AS48" s="3" t="s">
        <v>518</v>
      </c>
      <c r="AT48" s="132">
        <f t="shared" si="15"/>
        <v>1.593980215</v>
      </c>
      <c r="AU48" s="133">
        <v>0.0</v>
      </c>
      <c r="AV48" s="150">
        <v>0.0</v>
      </c>
      <c r="AW48" s="3">
        <v>1.0</v>
      </c>
      <c r="AX48" s="64">
        <v>1.0</v>
      </c>
      <c r="AY48" s="67">
        <v>1.0</v>
      </c>
      <c r="AZ48" s="67">
        <f t="shared" si="17"/>
        <v>3</v>
      </c>
      <c r="BA48" s="135">
        <f t="shared" si="7"/>
        <v>3</v>
      </c>
      <c r="BB48" s="151" t="s">
        <v>385</v>
      </c>
      <c r="BC48" s="48" t="str">
        <f t="shared" ref="BC48:BD48" si="63">B48</f>
        <v>HIP_116771_</v>
      </c>
      <c r="BD48" s="106" t="str">
        <f t="shared" si="63"/>
        <v>HD_222368_</v>
      </c>
      <c r="BE48" s="137">
        <v>0.0</v>
      </c>
      <c r="BF48" s="48" t="s">
        <v>120</v>
      </c>
      <c r="BG48" s="50">
        <v>1.60482041</v>
      </c>
      <c r="BH48" s="50">
        <v>354.98767</v>
      </c>
      <c r="BI48" s="50">
        <v>5.6262918</v>
      </c>
      <c r="BJ48" s="50">
        <v>5.95906186</v>
      </c>
      <c r="BK48" s="50">
        <v>5.42906186</v>
      </c>
      <c r="BL48" s="50">
        <v>1.80968729</v>
      </c>
      <c r="BM48" s="50">
        <v>3.0</v>
      </c>
      <c r="BN48" s="50">
        <v>474.910678</v>
      </c>
      <c r="BO48" s="50">
        <v>439.754011</v>
      </c>
      <c r="BP48" s="50">
        <v>2.20981915</v>
      </c>
      <c r="BQ48" s="50">
        <v>199.0</v>
      </c>
      <c r="BR48" s="169">
        <v>72.1341894</v>
      </c>
      <c r="BS48" s="50">
        <v>36.9775228</v>
      </c>
      <c r="BT48" s="50">
        <v>0.1858167</v>
      </c>
      <c r="BU48" s="50">
        <v>199.0</v>
      </c>
      <c r="BV48" s="152">
        <v>5.26140068</v>
      </c>
      <c r="BW48" s="50">
        <v>2.43473401</v>
      </c>
      <c r="BX48" s="50">
        <v>0.15217088</v>
      </c>
      <c r="BY48" s="50">
        <v>16.0</v>
      </c>
      <c r="BZ48" s="139">
        <f t="shared" si="19"/>
        <v>1.845666969</v>
      </c>
      <c r="CA48" s="140">
        <f t="shared" si="20"/>
        <v>134.5860354</v>
      </c>
      <c r="CB48" s="141">
        <f t="shared" si="21"/>
        <v>832.5975175</v>
      </c>
      <c r="CC48" s="141">
        <f t="shared" si="22"/>
        <v>6.022414368</v>
      </c>
      <c r="CD48" s="174">
        <f t="shared" si="23"/>
        <v>0.334072534</v>
      </c>
    </row>
    <row r="49" ht="15.75" customHeight="1">
      <c r="A49" s="111">
        <f t="shared" si="9"/>
        <v>14.67782181</v>
      </c>
      <c r="B49" s="112" t="s">
        <v>622</v>
      </c>
      <c r="C49" s="112" t="s">
        <v>623</v>
      </c>
      <c r="D49" s="113">
        <v>4.13</v>
      </c>
      <c r="E49" s="111">
        <v>0.426</v>
      </c>
      <c r="F49" s="111">
        <v>0.005</v>
      </c>
      <c r="G49" s="114">
        <v>68.13</v>
      </c>
      <c r="H49" s="114">
        <v>0.27</v>
      </c>
      <c r="I49" s="114" t="s">
        <v>273</v>
      </c>
      <c r="J49" s="115">
        <f t="shared" si="10"/>
        <v>3.296691945</v>
      </c>
      <c r="K49" s="116" t="s">
        <v>277</v>
      </c>
      <c r="L49" s="153" t="s">
        <v>578</v>
      </c>
      <c r="M49" s="114" t="s">
        <v>372</v>
      </c>
      <c r="N49" s="154">
        <v>-0.02</v>
      </c>
      <c r="O49" s="118">
        <f t="shared" si="11"/>
        <v>3.276691945</v>
      </c>
      <c r="P49" s="119">
        <f t="shared" si="12"/>
        <v>0.5853232221</v>
      </c>
      <c r="Q49" s="154" t="s">
        <v>502</v>
      </c>
      <c r="R49" s="120">
        <v>88.0</v>
      </c>
      <c r="S49" s="97" t="str">
        <f t="shared" si="4"/>
        <v>HIP_102485_</v>
      </c>
      <c r="T49" s="121">
        <v>1.0</v>
      </c>
      <c r="U49" s="121">
        <v>1.0</v>
      </c>
      <c r="V49" s="165">
        <v>1.0</v>
      </c>
      <c r="W49" s="120">
        <v>0.0</v>
      </c>
      <c r="X49" s="120">
        <v>0.0</v>
      </c>
      <c r="Y49" s="122">
        <f t="shared" si="13"/>
        <v>3</v>
      </c>
      <c r="Z49" s="143">
        <v>-4.04</v>
      </c>
      <c r="AA49" s="114" t="s">
        <v>624</v>
      </c>
      <c r="AB49" s="125">
        <v>42.2</v>
      </c>
      <c r="AC49" s="126" t="s">
        <v>297</v>
      </c>
      <c r="AD49" s="127">
        <v>1.33</v>
      </c>
      <c r="AE49" s="104" t="str">
        <f t="shared" si="14"/>
        <v>F5V</v>
      </c>
      <c r="AF49" s="104" t="str">
        <f t="shared" si="5"/>
        <v>HIP_102485_</v>
      </c>
      <c r="AG49" s="103">
        <v>0.0</v>
      </c>
      <c r="AH49" s="104" t="str">
        <f t="shared" si="6"/>
        <v>HD_197692_</v>
      </c>
      <c r="AI49" s="128" t="s">
        <v>277</v>
      </c>
      <c r="AJ49" s="129">
        <v>6638.0</v>
      </c>
      <c r="AK49" s="45">
        <v>80.0</v>
      </c>
      <c r="AL49" s="3" t="s">
        <v>595</v>
      </c>
      <c r="AM49" s="130"/>
      <c r="AN49" s="130">
        <v>4.51</v>
      </c>
      <c r="AO49" s="131" t="s">
        <v>429</v>
      </c>
      <c r="AP49" s="3" t="s">
        <v>613</v>
      </c>
      <c r="AQ49" s="130">
        <v>0.04</v>
      </c>
      <c r="AR49" s="131">
        <v>0.1</v>
      </c>
      <c r="AS49" s="3" t="s">
        <v>613</v>
      </c>
      <c r="AT49" s="132">
        <f t="shared" si="15"/>
        <v>1.483336761</v>
      </c>
      <c r="AU49" s="133">
        <v>0.0</v>
      </c>
      <c r="AV49" s="134">
        <f>sqrt( (0.032*(AB49^1.5)*(400/$AV$7))^2 + 1^2)</f>
        <v>8.829217562</v>
      </c>
      <c r="AW49" s="3">
        <v>0.0</v>
      </c>
      <c r="AX49" s="43">
        <v>0.0</v>
      </c>
      <c r="AY49" s="43">
        <v>0.0</v>
      </c>
      <c r="AZ49" s="43">
        <f t="shared" si="17"/>
        <v>0</v>
      </c>
      <c r="BA49" s="135">
        <f t="shared" si="7"/>
        <v>3</v>
      </c>
      <c r="BB49" s="136" t="s">
        <v>320</v>
      </c>
      <c r="BC49" s="48" t="str">
        <f t="shared" ref="BC49:BD49" si="64">B49</f>
        <v>HIP_102485_</v>
      </c>
      <c r="BD49" s="106" t="str">
        <f t="shared" si="64"/>
        <v>HD_197692_</v>
      </c>
      <c r="BE49" s="137">
        <v>0.0</v>
      </c>
      <c r="BF49" s="48" t="s">
        <v>65</v>
      </c>
      <c r="BG49" s="50">
        <v>1.06159662</v>
      </c>
      <c r="BH49" s="50">
        <v>311.5239</v>
      </c>
      <c r="BI49" s="50">
        <v>-25.270897</v>
      </c>
      <c r="BJ49" s="50">
        <v>849.990163</v>
      </c>
      <c r="BK49" s="50">
        <v>825.963496</v>
      </c>
      <c r="BL49" s="50">
        <v>6.073261</v>
      </c>
      <c r="BM49" s="50">
        <v>136.0</v>
      </c>
      <c r="BN49" s="50">
        <v>68847.6132</v>
      </c>
      <c r="BO49" s="50">
        <v>66903.0432</v>
      </c>
      <c r="BP49" s="50">
        <v>6.07822687</v>
      </c>
      <c r="BQ49" s="50">
        <v>11007.0</v>
      </c>
      <c r="BR49" s="169">
        <v>7578.97992</v>
      </c>
      <c r="BS49" s="50">
        <v>5623.80992</v>
      </c>
      <c r="BT49" s="50">
        <v>0.50816029</v>
      </c>
      <c r="BU49" s="50">
        <v>11067.0</v>
      </c>
      <c r="BV49" s="169">
        <v>93.6330854</v>
      </c>
      <c r="BW49" s="50">
        <v>69.4297521</v>
      </c>
      <c r="BX49" s="50">
        <v>0.50678651</v>
      </c>
      <c r="BY49" s="50">
        <v>137.0</v>
      </c>
      <c r="BZ49" s="139">
        <f t="shared" si="19"/>
        <v>1.961831083</v>
      </c>
      <c r="CA49" s="140">
        <f t="shared" si="20"/>
        <v>133.6595517</v>
      </c>
      <c r="CB49" s="141">
        <f t="shared" si="21"/>
        <v>870.2907807</v>
      </c>
      <c r="CC49" s="141">
        <f t="shared" si="22"/>
        <v>5.571644042</v>
      </c>
      <c r="CD49" s="174">
        <f t="shared" si="23"/>
        <v>0.3018384073</v>
      </c>
    </row>
    <row r="50" ht="15.75" customHeight="1">
      <c r="A50" s="111">
        <f t="shared" si="9"/>
        <v>6.043391551</v>
      </c>
      <c r="B50" s="112" t="s">
        <v>625</v>
      </c>
      <c r="C50" s="112" t="s">
        <v>626</v>
      </c>
      <c r="D50" s="113">
        <v>4.26</v>
      </c>
      <c r="E50" s="111">
        <v>0.711</v>
      </c>
      <c r="F50" s="111">
        <v>0.005</v>
      </c>
      <c r="G50" s="114">
        <v>165.47</v>
      </c>
      <c r="H50" s="114">
        <v>0.19</v>
      </c>
      <c r="I50" s="114" t="s">
        <v>273</v>
      </c>
      <c r="J50" s="115">
        <f t="shared" si="10"/>
        <v>5.353596335</v>
      </c>
      <c r="K50" s="144" t="s">
        <v>368</v>
      </c>
      <c r="L50" s="145" t="s">
        <v>627</v>
      </c>
      <c r="M50" s="114" t="s">
        <v>444</v>
      </c>
      <c r="N50" s="154">
        <v>-0.115</v>
      </c>
      <c r="O50" s="118">
        <f t="shared" si="11"/>
        <v>5.238596335</v>
      </c>
      <c r="P50" s="119">
        <f t="shared" si="12"/>
        <v>-0.1994385338</v>
      </c>
      <c r="Q50" s="114" t="s">
        <v>508</v>
      </c>
      <c r="R50" s="120">
        <v>19.0</v>
      </c>
      <c r="S50" s="97" t="str">
        <f t="shared" si="4"/>
        <v>HIP_15510_</v>
      </c>
      <c r="T50" s="121">
        <v>1.0</v>
      </c>
      <c r="U50" s="121">
        <v>1.0</v>
      </c>
      <c r="V50" s="178">
        <v>3.0</v>
      </c>
      <c r="W50" s="121">
        <v>1.0</v>
      </c>
      <c r="X50" s="120">
        <v>0.0</v>
      </c>
      <c r="Y50" s="156">
        <f t="shared" si="13"/>
        <v>6</v>
      </c>
      <c r="Z50" s="146">
        <v>-4.998</v>
      </c>
      <c r="AA50" s="114" t="s">
        <v>377</v>
      </c>
      <c r="AB50" s="147">
        <v>0.9</v>
      </c>
      <c r="AC50" s="126" t="s">
        <v>297</v>
      </c>
      <c r="AD50" s="127">
        <v>0.97</v>
      </c>
      <c r="AE50" s="104" t="str">
        <f t="shared" si="14"/>
        <v>G6V</v>
      </c>
      <c r="AF50" s="104" t="str">
        <f t="shared" si="5"/>
        <v>HIP_15510_</v>
      </c>
      <c r="AG50" s="103">
        <v>0.0</v>
      </c>
      <c r="AH50" s="104" t="str">
        <f t="shared" si="6"/>
        <v>HD_20794_</v>
      </c>
      <c r="AI50" s="148" t="s">
        <v>379</v>
      </c>
      <c r="AJ50" s="149">
        <v>5398.0</v>
      </c>
      <c r="AK50" s="45">
        <v>16.0</v>
      </c>
      <c r="AL50" s="3" t="s">
        <v>554</v>
      </c>
      <c r="AM50" s="130"/>
      <c r="AN50" s="130">
        <v>4.41</v>
      </c>
      <c r="AO50" s="131">
        <v>0.02</v>
      </c>
      <c r="AP50" s="3" t="s">
        <v>554</v>
      </c>
      <c r="AQ50" s="130">
        <v>-0.41</v>
      </c>
      <c r="AR50" s="131">
        <v>0.01</v>
      </c>
      <c r="AS50" s="3" t="s">
        <v>554</v>
      </c>
      <c r="AT50" s="132">
        <f t="shared" si="15"/>
        <v>0.9087985334</v>
      </c>
      <c r="AU50" s="133">
        <v>0.0</v>
      </c>
      <c r="AV50" s="150">
        <v>0.0</v>
      </c>
      <c r="AW50" s="3">
        <v>1.0</v>
      </c>
      <c r="AX50" s="67">
        <v>2.0</v>
      </c>
      <c r="AY50" s="67">
        <v>1.0</v>
      </c>
      <c r="AZ50" s="67">
        <f t="shared" si="17"/>
        <v>4</v>
      </c>
      <c r="BA50" s="135">
        <f t="shared" si="7"/>
        <v>6</v>
      </c>
      <c r="BB50" s="170" t="s">
        <v>509</v>
      </c>
      <c r="BC50" s="48" t="str">
        <f t="shared" ref="BC50:BD50" si="65">B50</f>
        <v>HIP_15510_</v>
      </c>
      <c r="BD50" s="106" t="str">
        <f t="shared" si="65"/>
        <v>HD_20794_</v>
      </c>
      <c r="BE50" s="137">
        <v>0.0</v>
      </c>
      <c r="BF50" s="48" t="s">
        <v>143</v>
      </c>
      <c r="BG50" s="50">
        <v>1.01723141</v>
      </c>
      <c r="BH50" s="50">
        <v>49.98188</v>
      </c>
      <c r="BI50" s="50">
        <v>-43.069782</v>
      </c>
      <c r="BJ50" s="50">
        <v>5.3175903</v>
      </c>
      <c r="BK50" s="50">
        <v>4.08092364</v>
      </c>
      <c r="BL50" s="50">
        <v>0.58298909</v>
      </c>
      <c r="BM50" s="50">
        <v>7.0</v>
      </c>
      <c r="BN50" s="50">
        <v>52.168783</v>
      </c>
      <c r="BO50" s="50">
        <v>47.2221164</v>
      </c>
      <c r="BP50" s="50">
        <v>1.68650416</v>
      </c>
      <c r="BQ50" s="50">
        <v>28.0</v>
      </c>
      <c r="BR50" s="152">
        <v>8.92296684</v>
      </c>
      <c r="BS50" s="50">
        <v>3.97630017</v>
      </c>
      <c r="BT50" s="50">
        <v>0.14201072</v>
      </c>
      <c r="BU50" s="50">
        <v>28.0</v>
      </c>
      <c r="BV50" s="152">
        <v>5.19240622</v>
      </c>
      <c r="BW50" s="50">
        <v>1.12907289</v>
      </c>
      <c r="BX50" s="50">
        <v>0.04909013</v>
      </c>
      <c r="BY50" s="50">
        <v>23.0</v>
      </c>
      <c r="BZ50" s="139">
        <f t="shared" si="19"/>
        <v>0.7948418639</v>
      </c>
      <c r="CA50" s="140">
        <f t="shared" si="20"/>
        <v>131.5224832</v>
      </c>
      <c r="CB50" s="141">
        <f t="shared" si="21"/>
        <v>262.8046343</v>
      </c>
      <c r="CC50" s="141">
        <f t="shared" si="22"/>
        <v>10.24976138</v>
      </c>
      <c r="CD50" s="174">
        <f t="shared" si="23"/>
        <v>0.4072437307</v>
      </c>
    </row>
    <row r="51" ht="15.75" customHeight="1">
      <c r="A51" s="111">
        <f t="shared" si="9"/>
        <v>9.26183199</v>
      </c>
      <c r="B51" s="112" t="s">
        <v>628</v>
      </c>
      <c r="C51" s="112" t="s">
        <v>629</v>
      </c>
      <c r="D51" s="113">
        <v>4.21</v>
      </c>
      <c r="E51" s="111">
        <v>0.494</v>
      </c>
      <c r="F51" s="111">
        <v>0.02</v>
      </c>
      <c r="G51" s="114">
        <v>107.97</v>
      </c>
      <c r="H51" s="114">
        <v>0.19</v>
      </c>
      <c r="I51" s="114" t="s">
        <v>273</v>
      </c>
      <c r="J51" s="115">
        <f t="shared" si="10"/>
        <v>4.376515507</v>
      </c>
      <c r="K51" s="144" t="s">
        <v>368</v>
      </c>
      <c r="L51" s="153" t="s">
        <v>630</v>
      </c>
      <c r="M51" s="114" t="s">
        <v>372</v>
      </c>
      <c r="N51" s="154">
        <v>-0.05</v>
      </c>
      <c r="O51" s="118">
        <f t="shared" si="11"/>
        <v>4.326515507</v>
      </c>
      <c r="P51" s="119">
        <f t="shared" si="12"/>
        <v>0.1653937973</v>
      </c>
      <c r="Q51" s="114" t="s">
        <v>502</v>
      </c>
      <c r="R51" s="120">
        <v>40.0</v>
      </c>
      <c r="S51" s="97" t="str">
        <f t="shared" si="4"/>
        <v>HIP_105858_</v>
      </c>
      <c r="T51" s="121">
        <v>1.0</v>
      </c>
      <c r="U51" s="121">
        <v>1.0</v>
      </c>
      <c r="V51" s="155">
        <v>2.0</v>
      </c>
      <c r="W51" s="120">
        <v>0.0</v>
      </c>
      <c r="X51" s="120">
        <v>0.0</v>
      </c>
      <c r="Y51" s="156">
        <f t="shared" si="13"/>
        <v>4</v>
      </c>
      <c r="Z51" s="143">
        <v>-4.491</v>
      </c>
      <c r="AA51" s="114" t="s">
        <v>624</v>
      </c>
      <c r="AB51" s="147">
        <v>3.4</v>
      </c>
      <c r="AC51" s="126" t="s">
        <v>297</v>
      </c>
      <c r="AD51" s="127">
        <v>1.14</v>
      </c>
      <c r="AE51" s="104" t="str">
        <f t="shared" si="14"/>
        <v>F9V_Fe-1.4_CH-0.7</v>
      </c>
      <c r="AF51" s="104" t="str">
        <f t="shared" si="5"/>
        <v>HIP_105858_</v>
      </c>
      <c r="AG51" s="103">
        <v>1.0</v>
      </c>
      <c r="AH51" s="104" t="str">
        <f t="shared" si="6"/>
        <v>HD_203608_</v>
      </c>
      <c r="AI51" s="179" t="s">
        <v>563</v>
      </c>
      <c r="AJ51" s="149">
        <v>6150.0</v>
      </c>
      <c r="AK51" s="45">
        <v>55.0</v>
      </c>
      <c r="AL51" s="3" t="s">
        <v>518</v>
      </c>
      <c r="AM51" s="130"/>
      <c r="AN51" s="130">
        <v>4.35</v>
      </c>
      <c r="AO51" s="131">
        <v>0.03</v>
      </c>
      <c r="AP51" s="3" t="s">
        <v>518</v>
      </c>
      <c r="AQ51" s="130">
        <v>-0.66</v>
      </c>
      <c r="AR51" s="131">
        <v>0.05</v>
      </c>
      <c r="AS51" s="3" t="s">
        <v>518</v>
      </c>
      <c r="AT51" s="132">
        <f t="shared" si="15"/>
        <v>1.065612514</v>
      </c>
      <c r="AU51" s="133">
        <v>0.0</v>
      </c>
      <c r="AV51" s="150">
        <v>0.0</v>
      </c>
      <c r="AW51" s="3">
        <v>1.0</v>
      </c>
      <c r="AX51" s="67">
        <v>2.0</v>
      </c>
      <c r="AY51" s="67">
        <v>1.0</v>
      </c>
      <c r="AZ51" s="67">
        <f t="shared" si="17"/>
        <v>4</v>
      </c>
      <c r="BA51" s="135">
        <f t="shared" si="7"/>
        <v>4</v>
      </c>
      <c r="BB51" s="170" t="s">
        <v>509</v>
      </c>
      <c r="BC51" s="48" t="str">
        <f t="shared" ref="BC51:BD51" si="66">B51</f>
        <v>HIP_105858_</v>
      </c>
      <c r="BD51" s="106" t="str">
        <f t="shared" si="66"/>
        <v>HD_203608_</v>
      </c>
      <c r="BE51" s="137">
        <v>0.0</v>
      </c>
      <c r="BF51" s="48" t="s">
        <v>71</v>
      </c>
      <c r="BG51" s="50">
        <v>1.18164299</v>
      </c>
      <c r="BH51" s="50">
        <v>321.61087</v>
      </c>
      <c r="BI51" s="50">
        <v>-65.366196</v>
      </c>
      <c r="BJ51" s="50">
        <v>6.81717615</v>
      </c>
      <c r="BK51" s="50">
        <v>6.11050948</v>
      </c>
      <c r="BL51" s="50">
        <v>1.52762737</v>
      </c>
      <c r="BM51" s="50">
        <v>4.0</v>
      </c>
      <c r="BN51" s="50">
        <v>407.076784</v>
      </c>
      <c r="BO51" s="50">
        <v>371.213451</v>
      </c>
      <c r="BP51" s="50">
        <v>1.82863769</v>
      </c>
      <c r="BQ51" s="50">
        <v>203.0</v>
      </c>
      <c r="BR51" s="169">
        <v>67.0786502</v>
      </c>
      <c r="BS51" s="50">
        <v>31.2153169</v>
      </c>
      <c r="BT51" s="50">
        <v>0.15377003</v>
      </c>
      <c r="BU51" s="50">
        <v>203.0</v>
      </c>
      <c r="BV51" s="152">
        <v>5.18712093</v>
      </c>
      <c r="BW51" s="50">
        <v>2.1837876</v>
      </c>
      <c r="BX51" s="50">
        <v>0.12845809</v>
      </c>
      <c r="BY51" s="50">
        <v>17.0</v>
      </c>
      <c r="BZ51" s="139">
        <f t="shared" si="19"/>
        <v>1.209753532</v>
      </c>
      <c r="CA51" s="140">
        <f t="shared" si="20"/>
        <v>130.6170888</v>
      </c>
      <c r="CB51" s="141">
        <f t="shared" si="21"/>
        <v>455.1879001</v>
      </c>
      <c r="CC51" s="141">
        <f t="shared" si="22"/>
        <v>7.663710906</v>
      </c>
      <c r="CD51" s="174">
        <f t="shared" si="23"/>
        <v>0.3441290141</v>
      </c>
    </row>
    <row r="52" ht="15.75" customHeight="1">
      <c r="A52" s="111">
        <f t="shared" si="9"/>
        <v>18.04728388</v>
      </c>
      <c r="B52" s="112" t="s">
        <v>631</v>
      </c>
      <c r="C52" s="112" t="s">
        <v>632</v>
      </c>
      <c r="D52" s="113">
        <v>4.16</v>
      </c>
      <c r="E52" s="111">
        <v>0.32</v>
      </c>
      <c r="F52" s="111">
        <v>0.012</v>
      </c>
      <c r="G52" s="114">
        <v>55.41</v>
      </c>
      <c r="H52" s="114">
        <v>0.24</v>
      </c>
      <c r="I52" s="114" t="s">
        <v>273</v>
      </c>
      <c r="J52" s="115">
        <f t="shared" si="10"/>
        <v>2.877940751</v>
      </c>
      <c r="K52" s="116" t="s">
        <v>277</v>
      </c>
      <c r="L52" s="153" t="s">
        <v>612</v>
      </c>
      <c r="M52" s="114" t="s">
        <v>281</v>
      </c>
      <c r="N52" s="154">
        <v>0.005</v>
      </c>
      <c r="O52" s="118">
        <f t="shared" si="11"/>
        <v>2.882940751</v>
      </c>
      <c r="P52" s="119">
        <f t="shared" si="12"/>
        <v>0.7428236997</v>
      </c>
      <c r="Q52" s="114" t="s">
        <v>517</v>
      </c>
      <c r="R52" s="158" t="s">
        <v>287</v>
      </c>
      <c r="S52" s="97" t="str">
        <f t="shared" si="4"/>
        <v>HIP_36366_</v>
      </c>
      <c r="T52" s="121">
        <v>1.0</v>
      </c>
      <c r="U52" s="121">
        <v>1.0</v>
      </c>
      <c r="V52" s="120">
        <v>0.0</v>
      </c>
      <c r="W52" s="120">
        <v>0.0</v>
      </c>
      <c r="X52" s="120">
        <v>0.0</v>
      </c>
      <c r="Y52" s="122">
        <f t="shared" si="13"/>
        <v>2</v>
      </c>
      <c r="Z52" s="160" t="s">
        <v>287</v>
      </c>
      <c r="AA52" s="114" t="s">
        <v>287</v>
      </c>
      <c r="AB52" s="125">
        <v>52.3</v>
      </c>
      <c r="AC52" s="126" t="s">
        <v>297</v>
      </c>
      <c r="AD52" s="127">
        <v>1.5</v>
      </c>
      <c r="AE52" s="104" t="str">
        <f t="shared" si="14"/>
        <v>F1V</v>
      </c>
      <c r="AF52" s="104" t="str">
        <f t="shared" si="5"/>
        <v>HIP_36366_</v>
      </c>
      <c r="AG52" s="103">
        <v>0.0</v>
      </c>
      <c r="AH52" s="104" t="str">
        <f t="shared" si="6"/>
        <v>HD_58946_</v>
      </c>
      <c r="AI52" s="128" t="s">
        <v>277</v>
      </c>
      <c r="AJ52" s="129">
        <v>6738.0</v>
      </c>
      <c r="AK52" s="45">
        <v>55.0</v>
      </c>
      <c r="AL52" s="3" t="s">
        <v>633</v>
      </c>
      <c r="AM52" s="172"/>
      <c r="AN52" s="172">
        <v>4.2</v>
      </c>
      <c r="AO52" s="173" t="s">
        <v>429</v>
      </c>
      <c r="AP52" s="91" t="s">
        <v>429</v>
      </c>
      <c r="AQ52" s="172">
        <v>0.0</v>
      </c>
      <c r="AR52" s="173">
        <v>0.0</v>
      </c>
      <c r="AS52" s="91" t="s">
        <v>429</v>
      </c>
      <c r="AT52" s="132">
        <f t="shared" si="15"/>
        <v>1.725847753</v>
      </c>
      <c r="AU52" s="133">
        <v>0.0</v>
      </c>
      <c r="AV52" s="134">
        <f t="shared" ref="AV52:AV53" si="68">sqrt( (0.032*(AB52^1.5)*(400/$AV$7))^2 + 1^2)</f>
        <v>12.14450505</v>
      </c>
      <c r="AW52" s="3">
        <v>0.0</v>
      </c>
      <c r="AX52" s="43">
        <v>0.0</v>
      </c>
      <c r="AY52" s="43">
        <v>0.0</v>
      </c>
      <c r="AZ52" s="43">
        <f t="shared" si="17"/>
        <v>0</v>
      </c>
      <c r="BA52" s="135">
        <f t="shared" si="7"/>
        <v>2</v>
      </c>
      <c r="BB52" s="136" t="s">
        <v>320</v>
      </c>
      <c r="BC52" s="48" t="str">
        <f t="shared" ref="BC52:BD52" si="67">B52</f>
        <v>HIP_36366_</v>
      </c>
      <c r="BD52" s="106" t="str">
        <f t="shared" si="67"/>
        <v>HD_58946_</v>
      </c>
      <c r="BE52" s="137">
        <v>0.0</v>
      </c>
      <c r="BF52" s="48" t="s">
        <v>251</v>
      </c>
      <c r="BG52" s="50">
        <v>1.61094064</v>
      </c>
      <c r="BH52" s="50">
        <v>112.27799</v>
      </c>
      <c r="BI52" s="50">
        <v>31.78455</v>
      </c>
      <c r="BJ52" s="50">
        <v>1474.87219</v>
      </c>
      <c r="BK52" s="50">
        <v>1406.85552</v>
      </c>
      <c r="BL52" s="50">
        <v>3.65417018</v>
      </c>
      <c r="BM52" s="50">
        <v>385.0</v>
      </c>
      <c r="BN52" s="50">
        <v>119464.117</v>
      </c>
      <c r="BO52" s="50">
        <v>113955.297</v>
      </c>
      <c r="BP52" s="50">
        <v>3.65452175</v>
      </c>
      <c r="BQ52" s="50">
        <v>31182.0</v>
      </c>
      <c r="BR52" s="169">
        <v>15124.7354</v>
      </c>
      <c r="BS52" s="50">
        <v>9577.93203</v>
      </c>
      <c r="BT52" s="50">
        <v>0.30505883</v>
      </c>
      <c r="BU52" s="50">
        <v>31397.0</v>
      </c>
      <c r="BV52" s="169">
        <v>186.792741</v>
      </c>
      <c r="BW52" s="50">
        <v>118.246074</v>
      </c>
      <c r="BX52" s="50">
        <v>0.30475792</v>
      </c>
      <c r="BY52" s="50">
        <v>388.0</v>
      </c>
      <c r="BZ52" s="139">
        <f t="shared" si="19"/>
        <v>2.35186208</v>
      </c>
      <c r="CA52" s="140">
        <f t="shared" si="20"/>
        <v>130.3166778</v>
      </c>
      <c r="CB52" s="141">
        <f t="shared" si="21"/>
        <v>1075.647401</v>
      </c>
      <c r="CC52" s="141">
        <f t="shared" si="22"/>
        <v>4.79168692</v>
      </c>
      <c r="CD52" s="174">
        <f t="shared" si="23"/>
        <v>0.2609365299</v>
      </c>
    </row>
    <row r="53" ht="15.75" customHeight="1">
      <c r="A53" s="111">
        <f t="shared" si="9"/>
        <v>16.29726206</v>
      </c>
      <c r="B53" s="112" t="s">
        <v>634</v>
      </c>
      <c r="C53" s="112" t="s">
        <v>635</v>
      </c>
      <c r="D53" s="113">
        <v>4.2</v>
      </c>
      <c r="E53" s="111">
        <v>0.502</v>
      </c>
      <c r="F53" s="111">
        <v>0.007</v>
      </c>
      <c r="G53" s="114">
        <v>61.36</v>
      </c>
      <c r="H53" s="114">
        <v>0.19</v>
      </c>
      <c r="I53" s="114" t="s">
        <v>273</v>
      </c>
      <c r="J53" s="115">
        <f t="shared" si="10"/>
        <v>3.139426755</v>
      </c>
      <c r="K53" s="116" t="s">
        <v>277</v>
      </c>
      <c r="L53" s="153" t="s">
        <v>521</v>
      </c>
      <c r="M53" s="114" t="s">
        <v>550</v>
      </c>
      <c r="N53" s="154">
        <v>-0.03</v>
      </c>
      <c r="O53" s="118">
        <f t="shared" si="11"/>
        <v>3.109426755</v>
      </c>
      <c r="P53" s="119">
        <f t="shared" si="12"/>
        <v>0.6522292981</v>
      </c>
      <c r="Q53" s="154" t="s">
        <v>502</v>
      </c>
      <c r="R53" s="120">
        <v>112.0</v>
      </c>
      <c r="S53" s="97" t="str">
        <f t="shared" si="4"/>
        <v>HIP_112447_</v>
      </c>
      <c r="T53" s="121">
        <v>1.0</v>
      </c>
      <c r="U53" s="121">
        <v>1.0</v>
      </c>
      <c r="V53" s="165">
        <v>1.0</v>
      </c>
      <c r="W53" s="120">
        <v>0.0</v>
      </c>
      <c r="X53" s="120">
        <v>0.0</v>
      </c>
      <c r="Y53" s="122">
        <f t="shared" si="13"/>
        <v>3</v>
      </c>
      <c r="Z53" s="143">
        <v>-4.935</v>
      </c>
      <c r="AA53" s="114" t="s">
        <v>353</v>
      </c>
      <c r="AB53" s="175">
        <v>7.7</v>
      </c>
      <c r="AC53" s="126" t="s">
        <v>297</v>
      </c>
      <c r="AD53" s="127">
        <v>1.25</v>
      </c>
      <c r="AE53" s="104" t="str">
        <f t="shared" si="14"/>
        <v>F6V</v>
      </c>
      <c r="AF53" s="104" t="str">
        <f t="shared" si="5"/>
        <v>HIP_112447_</v>
      </c>
      <c r="AG53" s="103">
        <v>1.0</v>
      </c>
      <c r="AH53" s="104" t="str">
        <f t="shared" si="6"/>
        <v>HD_215648_</v>
      </c>
      <c r="AI53" s="128" t="s">
        <v>277</v>
      </c>
      <c r="AJ53" s="149">
        <v>6221.0</v>
      </c>
      <c r="AK53" s="45">
        <v>20.0</v>
      </c>
      <c r="AL53" s="3" t="s">
        <v>636</v>
      </c>
      <c r="AM53" s="130"/>
      <c r="AN53" s="130">
        <v>3.94</v>
      </c>
      <c r="AO53" s="131">
        <v>0.05</v>
      </c>
      <c r="AP53" s="3" t="s">
        <v>636</v>
      </c>
      <c r="AQ53" s="130">
        <v>-0.2</v>
      </c>
      <c r="AR53" s="131">
        <v>0.02</v>
      </c>
      <c r="AS53" s="3" t="s">
        <v>636</v>
      </c>
      <c r="AT53" s="132">
        <f t="shared" si="15"/>
        <v>1.824092641</v>
      </c>
      <c r="AU53" s="133">
        <v>0.0</v>
      </c>
      <c r="AV53" s="134">
        <f t="shared" si="68"/>
        <v>1.211399931</v>
      </c>
      <c r="AW53" s="3">
        <v>1.0</v>
      </c>
      <c r="AX53" s="64">
        <v>1.0</v>
      </c>
      <c r="AY53" s="43">
        <v>0.0</v>
      </c>
      <c r="AZ53" s="43">
        <f t="shared" si="17"/>
        <v>2</v>
      </c>
      <c r="BA53" s="135">
        <f t="shared" si="7"/>
        <v>3</v>
      </c>
      <c r="BB53" s="136" t="s">
        <v>320</v>
      </c>
      <c r="BC53" s="48" t="str">
        <f t="shared" ref="BC53:BD53" si="69">B53</f>
        <v>HIP_112447_</v>
      </c>
      <c r="BD53" s="106" t="str">
        <f t="shared" si="69"/>
        <v>HD_215648_</v>
      </c>
      <c r="BE53" s="137">
        <v>0.0</v>
      </c>
      <c r="BF53" s="48" t="s">
        <v>95</v>
      </c>
      <c r="BG53" s="50">
        <v>1.98375846</v>
      </c>
      <c r="BH53" s="50">
        <v>341.67325</v>
      </c>
      <c r="BI53" s="50">
        <v>12.172888</v>
      </c>
      <c r="BJ53" s="50">
        <v>8.40567242</v>
      </c>
      <c r="BK53" s="50">
        <v>7.69900575</v>
      </c>
      <c r="BL53" s="50">
        <v>1.92475144</v>
      </c>
      <c r="BM53" s="50">
        <v>4.0</v>
      </c>
      <c r="BN53" s="50">
        <v>675.559466</v>
      </c>
      <c r="BO53" s="50">
        <v>623.619466</v>
      </c>
      <c r="BP53" s="50">
        <v>2.12115465</v>
      </c>
      <c r="BQ53" s="50">
        <v>294.0</v>
      </c>
      <c r="BR53" s="169">
        <v>104.377241</v>
      </c>
      <c r="BS53" s="50">
        <v>52.4372413</v>
      </c>
      <c r="BT53" s="50">
        <v>0.17835796</v>
      </c>
      <c r="BU53" s="50">
        <v>294.0</v>
      </c>
      <c r="BV53" s="152">
        <v>5.41616006</v>
      </c>
      <c r="BW53" s="50">
        <v>2.5894934</v>
      </c>
      <c r="BX53" s="50">
        <v>0.16184334</v>
      </c>
      <c r="BY53" s="50">
        <v>16.0</v>
      </c>
      <c r="BZ53" s="139">
        <f t="shared" si="19"/>
        <v>2.118920434</v>
      </c>
      <c r="CA53" s="140">
        <f t="shared" si="20"/>
        <v>130.0169578</v>
      </c>
      <c r="CB53" s="141">
        <f t="shared" si="21"/>
        <v>1007.661705</v>
      </c>
      <c r="CC53" s="141">
        <f t="shared" si="22"/>
        <v>5.530032169</v>
      </c>
      <c r="CD53" s="174">
        <f t="shared" si="23"/>
        <v>0.312403671</v>
      </c>
    </row>
    <row r="54" ht="15.75" customHeight="1">
      <c r="A54" s="111">
        <f t="shared" si="9"/>
        <v>9.129085266</v>
      </c>
      <c r="B54" s="112" t="s">
        <v>637</v>
      </c>
      <c r="C54" s="112" t="s">
        <v>638</v>
      </c>
      <c r="D54" s="113">
        <v>4.23</v>
      </c>
      <c r="E54" s="111">
        <v>0.572</v>
      </c>
      <c r="F54" s="111">
        <v>0.006</v>
      </c>
      <c r="G54" s="114">
        <v>109.54</v>
      </c>
      <c r="H54" s="114">
        <v>0.17</v>
      </c>
      <c r="I54" s="114" t="s">
        <v>273</v>
      </c>
      <c r="J54" s="115">
        <f t="shared" si="10"/>
        <v>4.427863683</v>
      </c>
      <c r="K54" s="144" t="s">
        <v>368</v>
      </c>
      <c r="L54" s="153" t="s">
        <v>639</v>
      </c>
      <c r="M54" s="114" t="s">
        <v>444</v>
      </c>
      <c r="N54" s="154">
        <v>-0.06</v>
      </c>
      <c r="O54" s="118">
        <f t="shared" si="11"/>
        <v>4.367863683</v>
      </c>
      <c r="P54" s="119">
        <f t="shared" si="12"/>
        <v>0.1488545268</v>
      </c>
      <c r="Q54" s="114" t="s">
        <v>502</v>
      </c>
      <c r="R54" s="120">
        <v>39.0</v>
      </c>
      <c r="S54" s="97" t="str">
        <f t="shared" si="4"/>
        <v>HIP_64394_</v>
      </c>
      <c r="T54" s="121">
        <v>1.0</v>
      </c>
      <c r="U54" s="121">
        <v>1.0</v>
      </c>
      <c r="V54" s="155">
        <v>2.0</v>
      </c>
      <c r="W54" s="120">
        <v>0.0</v>
      </c>
      <c r="X54" s="120">
        <v>0.0</v>
      </c>
      <c r="Y54" s="156">
        <f t="shared" si="13"/>
        <v>4</v>
      </c>
      <c r="Z54" s="143">
        <v>-4.745</v>
      </c>
      <c r="AA54" s="114" t="s">
        <v>408</v>
      </c>
      <c r="AB54" s="147">
        <v>4.5</v>
      </c>
      <c r="AC54" s="126" t="s">
        <v>297</v>
      </c>
      <c r="AD54" s="127">
        <v>1.11</v>
      </c>
      <c r="AE54" s="104" t="str">
        <f t="shared" si="14"/>
        <v>F9.5V</v>
      </c>
      <c r="AF54" s="104" t="str">
        <f t="shared" si="5"/>
        <v>HIP_64394_</v>
      </c>
      <c r="AG54" s="103">
        <v>0.0</v>
      </c>
      <c r="AH54" s="104" t="str">
        <f t="shared" si="6"/>
        <v>HD_114710_</v>
      </c>
      <c r="AI54" s="179" t="s">
        <v>563</v>
      </c>
      <c r="AJ54" s="149">
        <v>6034.0</v>
      </c>
      <c r="AK54" s="45">
        <v>61.0</v>
      </c>
      <c r="AL54" s="3" t="s">
        <v>558</v>
      </c>
      <c r="AM54" s="130"/>
      <c r="AN54" s="130">
        <v>4.44</v>
      </c>
      <c r="AO54" s="131">
        <v>0.03</v>
      </c>
      <c r="AP54" s="3" t="s">
        <v>558</v>
      </c>
      <c r="AQ54" s="130">
        <v>0.06</v>
      </c>
      <c r="AR54" s="131">
        <v>0.03</v>
      </c>
      <c r="AS54" s="3" t="s">
        <v>558</v>
      </c>
      <c r="AT54" s="132">
        <f t="shared" si="15"/>
        <v>1.086098707</v>
      </c>
      <c r="AU54" s="133">
        <v>0.0</v>
      </c>
      <c r="AV54" s="150">
        <v>0.0</v>
      </c>
      <c r="AW54" s="3">
        <v>1.0</v>
      </c>
      <c r="AX54" s="67">
        <v>2.0</v>
      </c>
      <c r="AY54" s="67">
        <v>1.0</v>
      </c>
      <c r="AZ54" s="67">
        <f t="shared" si="17"/>
        <v>4</v>
      </c>
      <c r="BA54" s="135">
        <f t="shared" si="7"/>
        <v>4</v>
      </c>
      <c r="BB54" s="170" t="s">
        <v>509</v>
      </c>
      <c r="BC54" s="48" t="str">
        <f t="shared" ref="BC54:BD54" si="70">B54</f>
        <v>HIP_64394_</v>
      </c>
      <c r="BD54" s="106" t="str">
        <f t="shared" si="70"/>
        <v>HD_114710_</v>
      </c>
      <c r="BE54" s="137">
        <v>0.0</v>
      </c>
      <c r="BF54" s="48" t="s">
        <v>343</v>
      </c>
      <c r="BG54" s="50">
        <v>1.05122402</v>
      </c>
      <c r="BH54" s="50">
        <v>197.9683</v>
      </c>
      <c r="BI54" s="50">
        <v>27.878183</v>
      </c>
      <c r="BJ54" s="50">
        <v>7.08417188</v>
      </c>
      <c r="BK54" s="50">
        <v>6.55417188</v>
      </c>
      <c r="BL54" s="50">
        <v>2.18472396</v>
      </c>
      <c r="BM54" s="50">
        <v>3.0</v>
      </c>
      <c r="BN54" s="50">
        <v>189.152641</v>
      </c>
      <c r="BO54" s="50">
        <v>176.962641</v>
      </c>
      <c r="BP54" s="50">
        <v>2.56467595</v>
      </c>
      <c r="BQ54" s="50">
        <v>69.0</v>
      </c>
      <c r="BR54" s="50">
        <v>27.0735333</v>
      </c>
      <c r="BS54" s="50">
        <v>14.8835333</v>
      </c>
      <c r="BT54" s="50">
        <v>0.21570338</v>
      </c>
      <c r="BU54" s="50">
        <v>69.0</v>
      </c>
      <c r="BV54" s="152">
        <v>5.40620987</v>
      </c>
      <c r="BW54" s="50">
        <v>2.75620987</v>
      </c>
      <c r="BX54" s="50">
        <v>0.18374732</v>
      </c>
      <c r="BY54" s="50">
        <v>15.0</v>
      </c>
      <c r="BZ54" s="139">
        <f t="shared" si="19"/>
        <v>1.186935894</v>
      </c>
      <c r="CA54" s="140">
        <f t="shared" si="20"/>
        <v>130.0169578</v>
      </c>
      <c r="CB54" s="141">
        <f t="shared" si="21"/>
        <v>448.3087264</v>
      </c>
      <c r="CC54" s="141">
        <f t="shared" si="22"/>
        <v>7.840881089</v>
      </c>
      <c r="CD54" s="174">
        <f t="shared" si="23"/>
        <v>0.3518059358</v>
      </c>
    </row>
    <row r="55" ht="15.75" customHeight="1">
      <c r="A55" s="111">
        <f t="shared" si="9"/>
        <v>8.586639189</v>
      </c>
      <c r="B55" s="112" t="s">
        <v>640</v>
      </c>
      <c r="C55" s="112" t="s">
        <v>641</v>
      </c>
      <c r="D55" s="113">
        <v>4.23</v>
      </c>
      <c r="E55" s="111">
        <v>0.576</v>
      </c>
      <c r="F55" s="111">
        <v>0.01</v>
      </c>
      <c r="G55" s="114">
        <v>116.46</v>
      </c>
      <c r="H55" s="114">
        <v>0.16</v>
      </c>
      <c r="I55" s="114" t="s">
        <v>273</v>
      </c>
      <c r="J55" s="115">
        <f t="shared" si="10"/>
        <v>4.560883929</v>
      </c>
      <c r="K55" s="144" t="s">
        <v>368</v>
      </c>
      <c r="L55" s="153" t="s">
        <v>639</v>
      </c>
      <c r="M55" s="114" t="s">
        <v>372</v>
      </c>
      <c r="N55" s="154">
        <v>-0.06</v>
      </c>
      <c r="O55" s="118">
        <f t="shared" si="11"/>
        <v>4.500883929</v>
      </c>
      <c r="P55" s="119">
        <f t="shared" si="12"/>
        <v>0.09564642846</v>
      </c>
      <c r="Q55" s="114" t="s">
        <v>502</v>
      </c>
      <c r="R55" s="120">
        <v>30.0</v>
      </c>
      <c r="S55" s="97" t="str">
        <f t="shared" si="4"/>
        <v>HIP_1599_</v>
      </c>
      <c r="T55" s="121">
        <v>1.0</v>
      </c>
      <c r="U55" s="121">
        <v>1.0</v>
      </c>
      <c r="V55" s="155">
        <v>2.0</v>
      </c>
      <c r="W55" s="120">
        <v>0.0</v>
      </c>
      <c r="X55" s="120">
        <v>0.0</v>
      </c>
      <c r="Y55" s="156">
        <f t="shared" si="13"/>
        <v>4</v>
      </c>
      <c r="Z55" s="143">
        <v>-4.839</v>
      </c>
      <c r="AA55" s="114" t="s">
        <v>377</v>
      </c>
      <c r="AB55" s="147">
        <v>4.9</v>
      </c>
      <c r="AC55" s="126" t="s">
        <v>297</v>
      </c>
      <c r="AD55" s="127">
        <v>1.11</v>
      </c>
      <c r="AE55" s="104" t="str">
        <f t="shared" si="14"/>
        <v>F9.5V</v>
      </c>
      <c r="AF55" s="104" t="str">
        <f t="shared" si="5"/>
        <v>HIP_1599_</v>
      </c>
      <c r="AG55" s="103">
        <v>0.0</v>
      </c>
      <c r="AH55" s="104" t="str">
        <f t="shared" si="6"/>
        <v>HD_1581_</v>
      </c>
      <c r="AI55" s="114"/>
      <c r="AJ55" s="149">
        <v>5977.0</v>
      </c>
      <c r="AK55" s="45">
        <v>12.0</v>
      </c>
      <c r="AL55" s="3" t="s">
        <v>642</v>
      </c>
      <c r="AM55" s="130"/>
      <c r="AN55" s="130">
        <v>4.51</v>
      </c>
      <c r="AO55" s="131">
        <v>0.03</v>
      </c>
      <c r="AP55" s="3" t="s">
        <v>642</v>
      </c>
      <c r="AQ55" s="130">
        <v>-0.18</v>
      </c>
      <c r="AR55" s="131">
        <v>0.01</v>
      </c>
      <c r="AS55" s="3" t="s">
        <v>642</v>
      </c>
      <c r="AT55" s="132">
        <f t="shared" si="15"/>
        <v>1.041140516</v>
      </c>
      <c r="AU55" s="133">
        <v>0.0</v>
      </c>
      <c r="AV55" s="150">
        <v>0.0</v>
      </c>
      <c r="AW55" s="3">
        <v>1.0</v>
      </c>
      <c r="AX55" s="67">
        <v>2.0</v>
      </c>
      <c r="AY55" s="67">
        <v>1.0</v>
      </c>
      <c r="AZ55" s="67">
        <f t="shared" si="17"/>
        <v>4</v>
      </c>
      <c r="BA55" s="135">
        <f t="shared" si="7"/>
        <v>4</v>
      </c>
      <c r="BB55" s="170" t="s">
        <v>509</v>
      </c>
      <c r="BC55" s="48" t="str">
        <f t="shared" ref="BC55:BD55" si="71">B55</f>
        <v>HIP_1599_</v>
      </c>
      <c r="BD55" s="106" t="str">
        <f t="shared" si="71"/>
        <v>HD_1581_</v>
      </c>
      <c r="BE55" s="137">
        <v>0.0</v>
      </c>
      <c r="BF55" s="48" t="s">
        <v>144</v>
      </c>
      <c r="BG55" s="50">
        <v>0.96982906</v>
      </c>
      <c r="BH55" s="50">
        <v>5.0177503</v>
      </c>
      <c r="BI55" s="50">
        <v>-64.874794</v>
      </c>
      <c r="BJ55" s="50">
        <v>6.49892392</v>
      </c>
      <c r="BK55" s="50">
        <v>5.79225726</v>
      </c>
      <c r="BL55" s="50">
        <v>1.44806431</v>
      </c>
      <c r="BM55" s="50">
        <v>4.0</v>
      </c>
      <c r="BN55" s="50">
        <v>249.249752</v>
      </c>
      <c r="BO55" s="50">
        <v>234.586419</v>
      </c>
      <c r="BP55" s="50">
        <v>2.8263424</v>
      </c>
      <c r="BQ55" s="50">
        <v>83.0</v>
      </c>
      <c r="BR55" s="50">
        <v>34.2165684</v>
      </c>
      <c r="BS55" s="50">
        <v>19.7299017</v>
      </c>
      <c r="BT55" s="50">
        <v>0.24060856</v>
      </c>
      <c r="BU55" s="50">
        <v>82.0</v>
      </c>
      <c r="BV55" s="152">
        <v>5.3722113</v>
      </c>
      <c r="BW55" s="50">
        <v>2.1922113</v>
      </c>
      <c r="BX55" s="50">
        <v>0.12178952</v>
      </c>
      <c r="BY55" s="50">
        <v>18.0</v>
      </c>
      <c r="BZ55" s="139">
        <f t="shared" si="19"/>
        <v>1.116408705</v>
      </c>
      <c r="CA55" s="140">
        <f t="shared" si="20"/>
        <v>130.0169578</v>
      </c>
      <c r="CB55" s="141">
        <f t="shared" si="21"/>
        <v>408.9508533</v>
      </c>
      <c r="CC55" s="141">
        <f t="shared" si="22"/>
        <v>8.084755532</v>
      </c>
      <c r="CD55" s="174">
        <f t="shared" si="23"/>
        <v>0.3518059358</v>
      </c>
    </row>
    <row r="56" ht="15.75" customHeight="1">
      <c r="A56" s="111">
        <f t="shared" si="9"/>
        <v>8.439530762</v>
      </c>
      <c r="B56" s="112" t="s">
        <v>643</v>
      </c>
      <c r="C56" s="112" t="s">
        <v>644</v>
      </c>
      <c r="D56" s="113">
        <v>4.24</v>
      </c>
      <c r="E56" s="111">
        <v>0.588</v>
      </c>
      <c r="F56" s="111">
        <v>0.009</v>
      </c>
      <c r="G56" s="114">
        <v>118.49</v>
      </c>
      <c r="H56" s="114">
        <v>0.2</v>
      </c>
      <c r="I56" s="114" t="s">
        <v>273</v>
      </c>
      <c r="J56" s="115">
        <f t="shared" si="10"/>
        <v>4.608408497</v>
      </c>
      <c r="K56" s="144" t="s">
        <v>368</v>
      </c>
      <c r="L56" s="145" t="s">
        <v>507</v>
      </c>
      <c r="M56" s="114" t="s">
        <v>444</v>
      </c>
      <c r="N56" s="154">
        <v>-0.065</v>
      </c>
      <c r="O56" s="118">
        <f t="shared" si="11"/>
        <v>4.543408497</v>
      </c>
      <c r="P56" s="119">
        <f t="shared" si="12"/>
        <v>0.07863660105</v>
      </c>
      <c r="Q56" s="114" t="s">
        <v>508</v>
      </c>
      <c r="R56" s="120">
        <v>31.0</v>
      </c>
      <c r="S56" s="97" t="str">
        <f t="shared" si="4"/>
        <v>HIP_61317_</v>
      </c>
      <c r="T56" s="121">
        <v>1.0</v>
      </c>
      <c r="U56" s="121">
        <v>1.0</v>
      </c>
      <c r="V56" s="155">
        <v>2.0</v>
      </c>
      <c r="W56" s="121">
        <v>1.0</v>
      </c>
      <c r="X56" s="120">
        <v>0.0</v>
      </c>
      <c r="Y56" s="156">
        <f t="shared" si="13"/>
        <v>5</v>
      </c>
      <c r="Z56" s="146">
        <v>-4.97</v>
      </c>
      <c r="AA56" s="114" t="s">
        <v>645</v>
      </c>
      <c r="AB56" s="147">
        <v>2.8</v>
      </c>
      <c r="AC56" s="126" t="s">
        <v>297</v>
      </c>
      <c r="AD56" s="127">
        <v>1.08</v>
      </c>
      <c r="AE56" s="104" t="str">
        <f t="shared" si="14"/>
        <v>G0V</v>
      </c>
      <c r="AF56" s="104" t="str">
        <f t="shared" si="5"/>
        <v>HIP_61317_</v>
      </c>
      <c r="AG56" s="103">
        <v>0.0</v>
      </c>
      <c r="AH56" s="104" t="str">
        <f t="shared" si="6"/>
        <v>HD_109358_</v>
      </c>
      <c r="AI56" s="148" t="s">
        <v>379</v>
      </c>
      <c r="AJ56" s="149">
        <v>5887.0</v>
      </c>
      <c r="AK56" s="45">
        <v>26.0</v>
      </c>
      <c r="AL56" s="161" t="s">
        <v>558</v>
      </c>
      <c r="AM56" s="185"/>
      <c r="AN56" s="185">
        <v>4.34</v>
      </c>
      <c r="AO56" s="131">
        <v>0.03</v>
      </c>
      <c r="AP56" s="3" t="s">
        <v>558</v>
      </c>
      <c r="AQ56" s="130">
        <v>-0.198</v>
      </c>
      <c r="AR56" s="131">
        <v>0.021</v>
      </c>
      <c r="AS56" s="3" t="s">
        <v>558</v>
      </c>
      <c r="AT56" s="132">
        <f t="shared" si="15"/>
        <v>1.05240493</v>
      </c>
      <c r="AU56" s="133">
        <v>0.0</v>
      </c>
      <c r="AV56" s="150">
        <v>0.0</v>
      </c>
      <c r="AW56" s="3">
        <v>1.0</v>
      </c>
      <c r="AX56" s="67">
        <v>2.0</v>
      </c>
      <c r="AY56" s="67">
        <v>1.0</v>
      </c>
      <c r="AZ56" s="67">
        <f t="shared" si="17"/>
        <v>4</v>
      </c>
      <c r="BA56" s="135">
        <f t="shared" si="7"/>
        <v>5</v>
      </c>
      <c r="BB56" s="170" t="s">
        <v>509</v>
      </c>
      <c r="BC56" s="48" t="str">
        <f t="shared" ref="BC56:BD56" si="72">B56</f>
        <v>HIP_61317_</v>
      </c>
      <c r="BD56" s="106" t="str">
        <f t="shared" si="72"/>
        <v>HD_109358_</v>
      </c>
      <c r="BE56" s="177" t="s">
        <v>539</v>
      </c>
      <c r="BF56" s="48" t="s">
        <v>340</v>
      </c>
      <c r="BG56" s="50">
        <v>1.16344437</v>
      </c>
      <c r="BH56" s="50">
        <v>188.43561</v>
      </c>
      <c r="BI56" s="50">
        <v>41.35748</v>
      </c>
      <c r="BJ56" s="50">
        <v>5.85405765</v>
      </c>
      <c r="BK56" s="50">
        <v>5.14739098</v>
      </c>
      <c r="BL56" s="50">
        <v>1.28684774</v>
      </c>
      <c r="BM56" s="50">
        <v>4.0</v>
      </c>
      <c r="BN56" s="50">
        <v>113.774667</v>
      </c>
      <c r="BO56" s="50">
        <v>104.234667</v>
      </c>
      <c r="BP56" s="50">
        <v>1.93027162</v>
      </c>
      <c r="BQ56" s="50">
        <v>54.0</v>
      </c>
      <c r="BR56" s="50">
        <v>18.3076317</v>
      </c>
      <c r="BS56" s="50">
        <v>8.76763175</v>
      </c>
      <c r="BT56" s="50">
        <v>0.16236355</v>
      </c>
      <c r="BU56" s="50">
        <v>54.0</v>
      </c>
      <c r="BV56" s="152">
        <v>5.41327164</v>
      </c>
      <c r="BW56" s="50">
        <v>2.05660498</v>
      </c>
      <c r="BX56" s="50">
        <v>0.10824237</v>
      </c>
      <c r="BY56" s="50">
        <v>19.0</v>
      </c>
      <c r="BZ56" s="139">
        <f t="shared" si="19"/>
        <v>1.094758436</v>
      </c>
      <c r="CA56" s="140">
        <f t="shared" si="20"/>
        <v>129.7179271</v>
      </c>
      <c r="CB56" s="141">
        <f t="shared" si="21"/>
        <v>402.5903492</v>
      </c>
      <c r="CC56" s="141">
        <f t="shared" si="22"/>
        <v>8.276923871</v>
      </c>
      <c r="CD56" s="174">
        <f t="shared" si="23"/>
        <v>0.3607467159</v>
      </c>
    </row>
    <row r="57" ht="15.75" customHeight="1">
      <c r="A57" s="111">
        <f t="shared" si="9"/>
        <v>3.638946627</v>
      </c>
      <c r="B57" s="112" t="s">
        <v>646</v>
      </c>
      <c r="C57" s="112" t="s">
        <v>647</v>
      </c>
      <c r="D57" s="113">
        <v>4.69</v>
      </c>
      <c r="E57" s="111">
        <v>1.056</v>
      </c>
      <c r="F57" s="111">
        <v>0.016</v>
      </c>
      <c r="G57" s="114">
        <v>274.8048</v>
      </c>
      <c r="H57" s="114">
        <v>0.2494</v>
      </c>
      <c r="I57" s="114" t="s">
        <v>577</v>
      </c>
      <c r="J57" s="115">
        <f t="shared" si="10"/>
        <v>6.885121571</v>
      </c>
      <c r="K57" s="144" t="s">
        <v>368</v>
      </c>
      <c r="L57" s="157" t="s">
        <v>648</v>
      </c>
      <c r="M57" s="114" t="s">
        <v>372</v>
      </c>
      <c r="N57" s="154">
        <v>-0.51</v>
      </c>
      <c r="O57" s="118">
        <f t="shared" si="11"/>
        <v>6.375121571</v>
      </c>
      <c r="P57" s="119">
        <f t="shared" si="12"/>
        <v>-0.6540486285</v>
      </c>
      <c r="Q57" s="114" t="s">
        <v>508</v>
      </c>
      <c r="R57" s="120">
        <v>9.0</v>
      </c>
      <c r="S57" s="97" t="str">
        <f t="shared" si="4"/>
        <v>HIP_108870_</v>
      </c>
      <c r="T57" s="121">
        <v>1.0</v>
      </c>
      <c r="U57" s="121">
        <v>1.0</v>
      </c>
      <c r="V57" s="178">
        <v>3.0</v>
      </c>
      <c r="W57" s="121">
        <v>1.0</v>
      </c>
      <c r="X57" s="120">
        <v>0.0</v>
      </c>
      <c r="Y57" s="156">
        <f t="shared" si="13"/>
        <v>6</v>
      </c>
      <c r="Z57" s="143">
        <v>-4.559</v>
      </c>
      <c r="AA57" s="114" t="s">
        <v>377</v>
      </c>
      <c r="AB57" s="147">
        <v>1.4</v>
      </c>
      <c r="AC57" s="126" t="s">
        <v>297</v>
      </c>
      <c r="AD57" s="127">
        <v>0.72</v>
      </c>
      <c r="AE57" s="104" t="str">
        <f t="shared" si="14"/>
        <v>K4V(k)</v>
      </c>
      <c r="AF57" s="104" t="str">
        <f t="shared" si="5"/>
        <v>HIP_108870_</v>
      </c>
      <c r="AG57" s="103">
        <v>1.0</v>
      </c>
      <c r="AH57" s="104" t="str">
        <f t="shared" si="6"/>
        <v>HD_209100_</v>
      </c>
      <c r="AI57" s="179" t="s">
        <v>563</v>
      </c>
      <c r="AJ57" s="149">
        <v>4649.0</v>
      </c>
      <c r="AK57" s="45">
        <v>36.0</v>
      </c>
      <c r="AL57" s="3" t="s">
        <v>518</v>
      </c>
      <c r="AM57" s="130"/>
      <c r="AN57" s="130">
        <v>4.63</v>
      </c>
      <c r="AO57" s="131">
        <v>0.01</v>
      </c>
      <c r="AP57" s="3" t="s">
        <v>518</v>
      </c>
      <c r="AQ57" s="130">
        <v>-0.19</v>
      </c>
      <c r="AR57" s="131">
        <v>0.07</v>
      </c>
      <c r="AS57" s="3" t="s">
        <v>518</v>
      </c>
      <c r="AT57" s="132">
        <f t="shared" si="15"/>
        <v>0.7259542268</v>
      </c>
      <c r="AU57" s="133">
        <v>0.0</v>
      </c>
      <c r="AV57" s="150">
        <v>0.0</v>
      </c>
      <c r="AW57" s="3">
        <v>1.0</v>
      </c>
      <c r="AX57" s="67">
        <v>2.0</v>
      </c>
      <c r="AY57" s="67">
        <v>1.0</v>
      </c>
      <c r="AZ57" s="67">
        <f t="shared" si="17"/>
        <v>4</v>
      </c>
      <c r="BA57" s="135">
        <f t="shared" si="7"/>
        <v>6</v>
      </c>
      <c r="BB57" s="170" t="s">
        <v>509</v>
      </c>
      <c r="BC57" s="48" t="str">
        <f t="shared" ref="BC57:BD57" si="73">B57</f>
        <v>HIP_108870_</v>
      </c>
      <c r="BD57" s="106" t="str">
        <f t="shared" si="73"/>
        <v>HD_209100_</v>
      </c>
      <c r="BE57" s="137">
        <v>0.0</v>
      </c>
      <c r="BF57" s="48" t="s">
        <v>82</v>
      </c>
      <c r="BG57" s="50">
        <v>0.68029928</v>
      </c>
      <c r="BH57" s="50">
        <v>330.84024</v>
      </c>
      <c r="BI57" s="50">
        <v>-56.785976</v>
      </c>
      <c r="BJ57" s="50">
        <v>5.35707858</v>
      </c>
      <c r="BK57" s="50">
        <v>3.59041192</v>
      </c>
      <c r="BL57" s="50">
        <v>0.35904119</v>
      </c>
      <c r="BM57" s="50">
        <v>10.0</v>
      </c>
      <c r="BN57" s="50">
        <v>31.2023365</v>
      </c>
      <c r="BO57" s="50">
        <v>29.0823365</v>
      </c>
      <c r="BP57" s="50">
        <v>2.42352804</v>
      </c>
      <c r="BQ57" s="50">
        <v>12.0</v>
      </c>
      <c r="BR57" s="152">
        <v>5.33840943</v>
      </c>
      <c r="BS57" s="50">
        <v>2.8650761</v>
      </c>
      <c r="BT57" s="50">
        <v>0.20464829</v>
      </c>
      <c r="BU57" s="50">
        <v>14.0</v>
      </c>
      <c r="BV57" s="152">
        <v>5.38160824</v>
      </c>
      <c r="BW57" s="50">
        <v>0.78827491</v>
      </c>
      <c r="BX57" s="50">
        <v>0.03031827</v>
      </c>
      <c r="BY57" s="50">
        <v>26.0</v>
      </c>
      <c r="BZ57" s="139">
        <f t="shared" si="19"/>
        <v>0.4709509592</v>
      </c>
      <c r="CA57" s="140">
        <f t="shared" si="20"/>
        <v>129.4195841</v>
      </c>
      <c r="CB57" s="141">
        <f t="shared" si="21"/>
        <v>139.1217613</v>
      </c>
      <c r="CC57" s="141">
        <f t="shared" si="22"/>
        <v>15.455601</v>
      </c>
      <c r="CD57" s="159">
        <f t="shared" si="23"/>
        <v>0.5398755322</v>
      </c>
    </row>
    <row r="58" ht="15.75" customHeight="1">
      <c r="A58" s="111">
        <f t="shared" si="9"/>
        <v>17.62735766</v>
      </c>
      <c r="B58" s="112" t="s">
        <v>649</v>
      </c>
      <c r="C58" s="112" t="s">
        <v>650</v>
      </c>
      <c r="D58" s="113">
        <v>4.22</v>
      </c>
      <c r="E58" s="111">
        <v>0.434</v>
      </c>
      <c r="F58" s="111">
        <v>0.012</v>
      </c>
      <c r="G58" s="114">
        <v>56.73</v>
      </c>
      <c r="H58" s="114">
        <v>0.19</v>
      </c>
      <c r="I58" s="114" t="s">
        <v>273</v>
      </c>
      <c r="J58" s="115">
        <f t="shared" si="10"/>
        <v>2.989063918</v>
      </c>
      <c r="K58" s="116" t="s">
        <v>277</v>
      </c>
      <c r="L58" s="153" t="s">
        <v>398</v>
      </c>
      <c r="M58" s="114" t="s">
        <v>372</v>
      </c>
      <c r="N58" s="154">
        <v>-0.02</v>
      </c>
      <c r="O58" s="118">
        <f t="shared" si="11"/>
        <v>2.969063918</v>
      </c>
      <c r="P58" s="119">
        <f t="shared" si="12"/>
        <v>0.7083744329</v>
      </c>
      <c r="Q58" s="154" t="s">
        <v>502</v>
      </c>
      <c r="R58" s="120">
        <v>124.0</v>
      </c>
      <c r="S58" s="97" t="str">
        <f t="shared" si="4"/>
        <v>HIP_17651_</v>
      </c>
      <c r="T58" s="121">
        <v>1.0</v>
      </c>
      <c r="U58" s="121">
        <v>1.0</v>
      </c>
      <c r="V58" s="165">
        <v>1.0</v>
      </c>
      <c r="W58" s="120">
        <v>0.0</v>
      </c>
      <c r="X58" s="120">
        <v>0.0</v>
      </c>
      <c r="Y58" s="122">
        <f t="shared" si="13"/>
        <v>3</v>
      </c>
      <c r="Z58" s="143">
        <v>-4.855</v>
      </c>
      <c r="AA58" s="114" t="s">
        <v>600</v>
      </c>
      <c r="AB58" s="125">
        <v>13.2</v>
      </c>
      <c r="AC58" s="126" t="s">
        <v>297</v>
      </c>
      <c r="AD58" s="127">
        <v>1.33</v>
      </c>
      <c r="AE58" s="104" t="str">
        <f t="shared" si="14"/>
        <v>F5IV-V</v>
      </c>
      <c r="AF58" s="104" t="str">
        <f t="shared" si="5"/>
        <v>HIP_17651_</v>
      </c>
      <c r="AG58" s="103">
        <v>0.0</v>
      </c>
      <c r="AH58" s="104" t="str">
        <f t="shared" si="6"/>
        <v>HD_23754_</v>
      </c>
      <c r="AI58" s="128" t="s">
        <v>277</v>
      </c>
      <c r="AJ58" s="129">
        <v>6685.0</v>
      </c>
      <c r="AK58" s="45">
        <v>80.0</v>
      </c>
      <c r="AL58" s="3" t="s">
        <v>595</v>
      </c>
      <c r="AM58" s="130"/>
      <c r="AN58" s="130">
        <v>4.2</v>
      </c>
      <c r="AO58" s="131" t="s">
        <v>429</v>
      </c>
      <c r="AP58" s="3" t="s">
        <v>651</v>
      </c>
      <c r="AQ58" s="130">
        <v>0.01</v>
      </c>
      <c r="AR58" s="131" t="s">
        <v>429</v>
      </c>
      <c r="AS58" s="3" t="s">
        <v>651</v>
      </c>
      <c r="AT58" s="132">
        <f t="shared" si="15"/>
        <v>1.685144076</v>
      </c>
      <c r="AU58" s="133">
        <v>0.0</v>
      </c>
      <c r="AV58" s="134">
        <f>sqrt( (0.032*(AB58^1.5)*(400/$AV$7))^2 + 1^2)</f>
        <v>1.831711558</v>
      </c>
      <c r="AW58" s="3">
        <v>0.0</v>
      </c>
      <c r="AX58" s="43">
        <v>0.0</v>
      </c>
      <c r="AY58" s="43">
        <v>0.0</v>
      </c>
      <c r="AZ58" s="43">
        <f t="shared" si="17"/>
        <v>0</v>
      </c>
      <c r="BA58" s="135">
        <f t="shared" si="7"/>
        <v>3</v>
      </c>
      <c r="BB58" s="136" t="s">
        <v>320</v>
      </c>
      <c r="BC58" s="48" t="str">
        <f t="shared" ref="BC58:BD58" si="74">B58</f>
        <v>HIP_17651_</v>
      </c>
      <c r="BD58" s="106" t="str">
        <f t="shared" si="74"/>
        <v>HD_23754_</v>
      </c>
      <c r="BE58" s="137">
        <v>0.0</v>
      </c>
      <c r="BF58" s="48" t="s">
        <v>150</v>
      </c>
      <c r="BG58" s="50">
        <v>1.51690973</v>
      </c>
      <c r="BH58" s="50">
        <v>56.712032</v>
      </c>
      <c r="BI58" s="50">
        <v>-23.249723</v>
      </c>
      <c r="BJ58" s="50">
        <v>46.5323746</v>
      </c>
      <c r="BK58" s="50">
        <v>44.5890412</v>
      </c>
      <c r="BL58" s="50">
        <v>4.0535492</v>
      </c>
      <c r="BM58" s="50">
        <v>11.0</v>
      </c>
      <c r="BN58" s="50">
        <v>3763.29234</v>
      </c>
      <c r="BO58" s="50">
        <v>3611.71234</v>
      </c>
      <c r="BP58" s="50">
        <v>4.20945494</v>
      </c>
      <c r="BQ58" s="50">
        <v>858.0</v>
      </c>
      <c r="BR58" s="169">
        <v>456.219213</v>
      </c>
      <c r="BS58" s="50">
        <v>303.579213</v>
      </c>
      <c r="BT58" s="50">
        <v>0.35136483</v>
      </c>
      <c r="BU58" s="50">
        <v>864.0</v>
      </c>
      <c r="BV58" s="152">
        <v>5.69122486</v>
      </c>
      <c r="BW58" s="50">
        <v>3.74789152</v>
      </c>
      <c r="BX58" s="50">
        <v>0.34071741</v>
      </c>
      <c r="BY58" s="50">
        <v>11.0</v>
      </c>
      <c r="BZ58" s="139">
        <f t="shared" si="19"/>
        <v>2.260409982</v>
      </c>
      <c r="CA58" s="140">
        <f t="shared" si="20"/>
        <v>128.2330583</v>
      </c>
      <c r="CB58" s="141">
        <f t="shared" si="21"/>
        <v>1076.348205</v>
      </c>
      <c r="CC58" s="141">
        <f t="shared" si="22"/>
        <v>5.190635827</v>
      </c>
      <c r="CD58" s="174">
        <f t="shared" si="23"/>
        <v>0.2895839586</v>
      </c>
    </row>
    <row r="59" ht="15.75" customHeight="1">
      <c r="A59" s="111">
        <f t="shared" si="9"/>
        <v>4.984547902</v>
      </c>
      <c r="B59" s="112" t="s">
        <v>652</v>
      </c>
      <c r="C59" s="112" t="s">
        <v>653</v>
      </c>
      <c r="D59" s="113">
        <v>4.43</v>
      </c>
      <c r="E59" s="111">
        <v>0.82</v>
      </c>
      <c r="F59" s="111">
        <v>0.0</v>
      </c>
      <c r="G59" s="114">
        <v>200.62</v>
      </c>
      <c r="H59" s="114">
        <v>0.23</v>
      </c>
      <c r="I59" s="114" t="s">
        <v>273</v>
      </c>
      <c r="J59" s="115">
        <f t="shared" si="10"/>
        <v>5.94187113</v>
      </c>
      <c r="K59" s="144" t="s">
        <v>368</v>
      </c>
      <c r="L59" s="157" t="s">
        <v>654</v>
      </c>
      <c r="M59" s="114" t="s">
        <v>372</v>
      </c>
      <c r="N59" s="154">
        <v>-0.21</v>
      </c>
      <c r="O59" s="118">
        <f t="shared" si="11"/>
        <v>5.73187113</v>
      </c>
      <c r="P59" s="119">
        <f t="shared" si="12"/>
        <v>-0.3967484522</v>
      </c>
      <c r="Q59" s="114" t="s">
        <v>508</v>
      </c>
      <c r="R59" s="120">
        <v>12.0</v>
      </c>
      <c r="S59" s="97" t="str">
        <f t="shared" si="4"/>
        <v>HIP_19849_</v>
      </c>
      <c r="T59" s="121">
        <v>1.0</v>
      </c>
      <c r="U59" s="121">
        <v>1.0</v>
      </c>
      <c r="V59" s="178">
        <v>3.0</v>
      </c>
      <c r="W59" s="121">
        <v>1.0</v>
      </c>
      <c r="X59" s="120">
        <v>0.0</v>
      </c>
      <c r="Y59" s="156">
        <f t="shared" si="13"/>
        <v>6</v>
      </c>
      <c r="Z59" s="143">
        <v>-4.872</v>
      </c>
      <c r="AA59" s="114" t="s">
        <v>408</v>
      </c>
      <c r="AB59" s="147">
        <v>0.9</v>
      </c>
      <c r="AC59" s="126" t="s">
        <v>297</v>
      </c>
      <c r="AD59" s="127">
        <v>0.86</v>
      </c>
      <c r="AE59" s="104" t="str">
        <f t="shared" si="14"/>
        <v>K0.5V</v>
      </c>
      <c r="AF59" s="104" t="str">
        <f t="shared" si="5"/>
        <v>HIP_19849_</v>
      </c>
      <c r="AG59" s="103">
        <v>1.0</v>
      </c>
      <c r="AH59" s="104" t="str">
        <f t="shared" si="6"/>
        <v>HD_26965_</v>
      </c>
      <c r="AI59" s="144" t="s">
        <v>655</v>
      </c>
      <c r="AJ59" s="149">
        <v>5202.0</v>
      </c>
      <c r="AK59" s="45">
        <v>49.0</v>
      </c>
      <c r="AL59" s="3" t="s">
        <v>518</v>
      </c>
      <c r="AM59" s="130"/>
      <c r="AN59" s="130">
        <v>4.55</v>
      </c>
      <c r="AO59" s="131">
        <v>0.03</v>
      </c>
      <c r="AP59" s="3" t="s">
        <v>518</v>
      </c>
      <c r="AQ59" s="130">
        <v>-0.28</v>
      </c>
      <c r="AR59" s="131">
        <v>0.06</v>
      </c>
      <c r="AS59" s="3" t="s">
        <v>518</v>
      </c>
      <c r="AT59" s="132">
        <f t="shared" si="15"/>
        <v>0.7797182925</v>
      </c>
      <c r="AU59" s="133">
        <v>0.0</v>
      </c>
      <c r="AV59" s="150">
        <v>0.0</v>
      </c>
      <c r="AW59" s="3">
        <v>1.0</v>
      </c>
      <c r="AX59" s="67">
        <v>2.0</v>
      </c>
      <c r="AY59" s="67">
        <v>1.0</v>
      </c>
      <c r="AZ59" s="67">
        <f t="shared" si="17"/>
        <v>4</v>
      </c>
      <c r="BA59" s="135">
        <f t="shared" si="7"/>
        <v>6</v>
      </c>
      <c r="BB59" s="170" t="s">
        <v>509</v>
      </c>
      <c r="BC59" s="48" t="str">
        <f t="shared" ref="BC59:BD59" si="75">B59</f>
        <v>HIP_19849_</v>
      </c>
      <c r="BD59" s="106" t="str">
        <f t="shared" si="75"/>
        <v>HD_26965_</v>
      </c>
      <c r="BE59" s="177" t="s">
        <v>539</v>
      </c>
      <c r="BF59" s="48" t="s">
        <v>157</v>
      </c>
      <c r="BG59" s="50">
        <v>0.81523525</v>
      </c>
      <c r="BH59" s="50">
        <v>63.818</v>
      </c>
      <c r="BI59" s="50">
        <v>-7.6528707</v>
      </c>
      <c r="BJ59" s="50">
        <v>5.61238295</v>
      </c>
      <c r="BK59" s="50">
        <v>4.02238295</v>
      </c>
      <c r="BL59" s="50">
        <v>0.44693144</v>
      </c>
      <c r="BM59" s="50">
        <v>9.0</v>
      </c>
      <c r="BN59" s="50">
        <v>39.3814466</v>
      </c>
      <c r="BO59" s="50">
        <v>36.2014466</v>
      </c>
      <c r="BP59" s="50">
        <v>2.01119148</v>
      </c>
      <c r="BQ59" s="50">
        <v>18.0</v>
      </c>
      <c r="BR59" s="152">
        <v>6.23005431</v>
      </c>
      <c r="BS59" s="50">
        <v>3.05005431</v>
      </c>
      <c r="BT59" s="50">
        <v>0.16944746</v>
      </c>
      <c r="BU59" s="50">
        <v>18.0</v>
      </c>
      <c r="BV59" s="152">
        <v>5.35804146</v>
      </c>
      <c r="BW59" s="50">
        <v>0.94137479</v>
      </c>
      <c r="BX59" s="50">
        <v>0.03765499</v>
      </c>
      <c r="BY59" s="50">
        <v>25.0</v>
      </c>
      <c r="BZ59" s="139">
        <f t="shared" si="19"/>
        <v>0.633323749</v>
      </c>
      <c r="CA59" s="140">
        <f t="shared" si="20"/>
        <v>127.0574105</v>
      </c>
      <c r="CB59" s="141">
        <f t="shared" si="21"/>
        <v>198.512209</v>
      </c>
      <c r="CC59" s="141">
        <f t="shared" si="22"/>
        <v>12.19488969</v>
      </c>
      <c r="CD59" s="174">
        <f t="shared" si="23"/>
        <v>0.443739092</v>
      </c>
    </row>
    <row r="60" ht="15.75" customHeight="1">
      <c r="A60" s="111">
        <f t="shared" si="9"/>
        <v>19.4024059</v>
      </c>
      <c r="B60" s="112" t="s">
        <v>656</v>
      </c>
      <c r="C60" s="112" t="s">
        <v>657</v>
      </c>
      <c r="D60" s="113">
        <v>4.23</v>
      </c>
      <c r="E60" s="111">
        <v>0.39</v>
      </c>
      <c r="F60" s="111">
        <v>0.017</v>
      </c>
      <c r="G60" s="114">
        <v>51.54</v>
      </c>
      <c r="H60" s="114">
        <v>0.19</v>
      </c>
      <c r="I60" s="114" t="s">
        <v>273</v>
      </c>
      <c r="J60" s="115">
        <f t="shared" si="10"/>
        <v>2.790722071</v>
      </c>
      <c r="K60" s="116" t="s">
        <v>277</v>
      </c>
      <c r="L60" s="153" t="s">
        <v>573</v>
      </c>
      <c r="M60" s="114" t="s">
        <v>372</v>
      </c>
      <c r="N60" s="154">
        <v>-0.005</v>
      </c>
      <c r="O60" s="118">
        <f t="shared" si="11"/>
        <v>2.785722071</v>
      </c>
      <c r="P60" s="119">
        <f t="shared" si="12"/>
        <v>0.7817111716</v>
      </c>
      <c r="Q60" s="154" t="s">
        <v>530</v>
      </c>
      <c r="R60" s="120">
        <v>135.0</v>
      </c>
      <c r="S60" s="97" t="str">
        <f t="shared" si="4"/>
        <v>HIP_67153_</v>
      </c>
      <c r="T60" s="121">
        <v>1.0</v>
      </c>
      <c r="U60" s="120">
        <v>0.0</v>
      </c>
      <c r="V60" s="165">
        <v>1.0</v>
      </c>
      <c r="W60" s="120">
        <v>0.0</v>
      </c>
      <c r="X60" s="120">
        <v>0.0</v>
      </c>
      <c r="Y60" s="122">
        <f t="shared" si="13"/>
        <v>2</v>
      </c>
      <c r="Z60" s="143">
        <v>-4.55</v>
      </c>
      <c r="AA60" s="114" t="s">
        <v>600</v>
      </c>
      <c r="AB60" s="125">
        <v>63.8</v>
      </c>
      <c r="AC60" s="126" t="s">
        <v>297</v>
      </c>
      <c r="AD60" s="127">
        <v>1.44</v>
      </c>
      <c r="AE60" s="104" t="str">
        <f t="shared" si="14"/>
        <v>F2V</v>
      </c>
      <c r="AF60" s="104" t="str">
        <f t="shared" si="5"/>
        <v>HIP_67153_</v>
      </c>
      <c r="AG60" s="103">
        <v>0.0</v>
      </c>
      <c r="AH60" s="104" t="str">
        <f t="shared" si="6"/>
        <v>HD_119756_</v>
      </c>
      <c r="AI60" s="128" t="s">
        <v>277</v>
      </c>
      <c r="AJ60" s="129">
        <v>6778.0</v>
      </c>
      <c r="AK60" s="45">
        <v>80.0</v>
      </c>
      <c r="AL60" s="3" t="s">
        <v>595</v>
      </c>
      <c r="AM60" s="130"/>
      <c r="AN60" s="130">
        <v>4.11</v>
      </c>
      <c r="AO60" s="131" t="s">
        <v>429</v>
      </c>
      <c r="AP60" s="3" t="s">
        <v>431</v>
      </c>
      <c r="AQ60" s="130">
        <v>0.05</v>
      </c>
      <c r="AR60" s="131" t="s">
        <v>429</v>
      </c>
      <c r="AS60" s="3" t="s">
        <v>431</v>
      </c>
      <c r="AT60" s="132">
        <f t="shared" si="15"/>
        <v>1.783631368</v>
      </c>
      <c r="AU60" s="133">
        <v>0.0</v>
      </c>
      <c r="AV60" s="134">
        <f>sqrt( (0.032*(AB60^1.5)*(400/$AV$7))^2 + 1^2)</f>
        <v>16.33789245</v>
      </c>
      <c r="AW60" s="3">
        <v>0.0</v>
      </c>
      <c r="AX60" s="43">
        <v>0.0</v>
      </c>
      <c r="AY60" s="43">
        <v>0.0</v>
      </c>
      <c r="AZ60" s="43">
        <f t="shared" si="17"/>
        <v>0</v>
      </c>
      <c r="BA60" s="135">
        <f t="shared" si="7"/>
        <v>2</v>
      </c>
      <c r="BB60" s="136" t="s">
        <v>320</v>
      </c>
      <c r="BC60" s="48" t="str">
        <f t="shared" ref="BC60:BD60" si="76">B60</f>
        <v>HIP_67153_</v>
      </c>
      <c r="BD60" s="106" t="str">
        <f t="shared" si="76"/>
        <v>HD_119756_</v>
      </c>
      <c r="BE60" s="137">
        <v>0.0</v>
      </c>
      <c r="BF60" s="48" t="s">
        <v>360</v>
      </c>
      <c r="BG60" s="50">
        <v>1.75071318</v>
      </c>
      <c r="BH60" s="50">
        <v>206.42186</v>
      </c>
      <c r="BI60" s="50">
        <v>-33.04372</v>
      </c>
      <c r="BJ60" s="50">
        <v>2381.24273</v>
      </c>
      <c r="BK60" s="50">
        <v>2255.63273</v>
      </c>
      <c r="BL60" s="50">
        <v>3.17247922</v>
      </c>
      <c r="BM60" s="50">
        <v>711.0</v>
      </c>
      <c r="BN60" s="50">
        <v>192873.064</v>
      </c>
      <c r="BO60" s="50">
        <v>182706.251</v>
      </c>
      <c r="BP60" s="50">
        <v>3.1748497</v>
      </c>
      <c r="BQ60" s="50">
        <v>57548.0</v>
      </c>
      <c r="BR60" s="169">
        <v>25597.6419</v>
      </c>
      <c r="BS60" s="50">
        <v>15355.2153</v>
      </c>
      <c r="BT60" s="50">
        <v>0.26485469</v>
      </c>
      <c r="BU60" s="50">
        <v>57976.0</v>
      </c>
      <c r="BV60" s="169">
        <v>316.063892</v>
      </c>
      <c r="BW60" s="50">
        <v>189.570559</v>
      </c>
      <c r="BX60" s="50">
        <v>0.26476335</v>
      </c>
      <c r="BY60" s="50">
        <v>716.0</v>
      </c>
      <c r="BZ60" s="139">
        <f t="shared" si="19"/>
        <v>2.459549604</v>
      </c>
      <c r="CA60" s="140">
        <f t="shared" si="20"/>
        <v>126.7651866</v>
      </c>
      <c r="CB60" s="141">
        <f t="shared" si="21"/>
        <v>1174.086027</v>
      </c>
      <c r="CC60" s="141">
        <f t="shared" si="22"/>
        <v>4.782235398</v>
      </c>
      <c r="CD60" s="174">
        <f t="shared" si="23"/>
        <v>0.2644013386</v>
      </c>
    </row>
    <row r="61" ht="15.75" customHeight="1">
      <c r="A61" s="111">
        <f t="shared" si="9"/>
        <v>13.96258028</v>
      </c>
      <c r="B61" s="112" t="s">
        <v>658</v>
      </c>
      <c r="C61" s="112" t="s">
        <v>659</v>
      </c>
      <c r="D61" s="113">
        <v>4.29</v>
      </c>
      <c r="E61" s="111">
        <v>0.575</v>
      </c>
      <c r="F61" s="111">
        <v>0.008</v>
      </c>
      <c r="G61" s="114">
        <v>71.62</v>
      </c>
      <c r="H61" s="114">
        <v>0.54</v>
      </c>
      <c r="I61" s="114" t="s">
        <v>273</v>
      </c>
      <c r="J61" s="115">
        <f t="shared" si="10"/>
        <v>3.565171583</v>
      </c>
      <c r="K61" s="144" t="s">
        <v>368</v>
      </c>
      <c r="L61" s="153" t="s">
        <v>660</v>
      </c>
      <c r="M61" s="114" t="s">
        <v>444</v>
      </c>
      <c r="N61" s="154">
        <v>-0.05</v>
      </c>
      <c r="O61" s="118">
        <f t="shared" si="11"/>
        <v>3.515171583</v>
      </c>
      <c r="P61" s="119">
        <f t="shared" si="12"/>
        <v>0.4899313666</v>
      </c>
      <c r="Q61" s="154" t="s">
        <v>502</v>
      </c>
      <c r="R61" s="120">
        <v>85.0</v>
      </c>
      <c r="S61" s="97" t="str">
        <f t="shared" si="4"/>
        <v>HIP_16852_</v>
      </c>
      <c r="T61" s="121">
        <v>1.0</v>
      </c>
      <c r="U61" s="121">
        <v>1.0</v>
      </c>
      <c r="V61" s="165">
        <v>1.0</v>
      </c>
      <c r="W61" s="120">
        <v>0.0</v>
      </c>
      <c r="X61" s="120">
        <v>0.0</v>
      </c>
      <c r="Y61" s="122">
        <f t="shared" si="13"/>
        <v>3</v>
      </c>
      <c r="Z61" s="146">
        <v>-5.12</v>
      </c>
      <c r="AA61" s="114" t="s">
        <v>522</v>
      </c>
      <c r="AB61" s="147">
        <v>3.7</v>
      </c>
      <c r="AC61" s="126" t="s">
        <v>297</v>
      </c>
      <c r="AD61" s="127">
        <v>1.14</v>
      </c>
      <c r="AE61" s="104" t="str">
        <f t="shared" si="14"/>
        <v>F9IV-V</v>
      </c>
      <c r="AF61" s="104" t="str">
        <f t="shared" si="5"/>
        <v>HIP_16852_</v>
      </c>
      <c r="AG61" s="103">
        <v>1.0</v>
      </c>
      <c r="AH61" s="104" t="str">
        <f t="shared" si="6"/>
        <v>HD_22484_</v>
      </c>
      <c r="AI61" s="148" t="s">
        <v>379</v>
      </c>
      <c r="AJ61" s="149">
        <v>5971.0</v>
      </c>
      <c r="AK61" s="45">
        <v>50.0</v>
      </c>
      <c r="AL61" s="3" t="s">
        <v>518</v>
      </c>
      <c r="AM61" s="130"/>
      <c r="AN61" s="130">
        <v>4.06</v>
      </c>
      <c r="AO61" s="131">
        <v>0.02</v>
      </c>
      <c r="AP61" s="3" t="s">
        <v>518</v>
      </c>
      <c r="AQ61" s="130">
        <v>-0.09</v>
      </c>
      <c r="AR61" s="131">
        <v>0.03</v>
      </c>
      <c r="AS61" s="3" t="s">
        <v>518</v>
      </c>
      <c r="AT61" s="132">
        <f t="shared" si="15"/>
        <v>1.642571132</v>
      </c>
      <c r="AU61" s="133">
        <v>0.0</v>
      </c>
      <c r="AV61" s="150">
        <v>0.0</v>
      </c>
      <c r="AW61" s="3">
        <v>1.0</v>
      </c>
      <c r="AX61" s="67">
        <v>2.0</v>
      </c>
      <c r="AY61" s="67">
        <v>1.0</v>
      </c>
      <c r="AZ61" s="67">
        <f t="shared" si="17"/>
        <v>4</v>
      </c>
      <c r="BA61" s="135">
        <f t="shared" si="7"/>
        <v>3</v>
      </c>
      <c r="BB61" s="170" t="s">
        <v>509</v>
      </c>
      <c r="BC61" s="48" t="str">
        <f t="shared" ref="BC61:BD61" si="77">B61</f>
        <v>HIP_16852_</v>
      </c>
      <c r="BD61" s="106" t="str">
        <f t="shared" si="77"/>
        <v>HD_22484_</v>
      </c>
      <c r="BE61" s="137">
        <v>0.0</v>
      </c>
      <c r="BF61" s="48" t="s">
        <v>146</v>
      </c>
      <c r="BG61" s="50">
        <v>1.65000882</v>
      </c>
      <c r="BH61" s="50">
        <v>54.21826</v>
      </c>
      <c r="BI61" s="50">
        <v>0.4016616</v>
      </c>
      <c r="BJ61" s="50">
        <v>7.74683338</v>
      </c>
      <c r="BK61" s="50">
        <v>7.21683338</v>
      </c>
      <c r="BL61" s="50">
        <v>2.40561113</v>
      </c>
      <c r="BM61" s="50">
        <v>3.0</v>
      </c>
      <c r="BN61" s="50">
        <v>208.634501</v>
      </c>
      <c r="BO61" s="50">
        <v>194.854501</v>
      </c>
      <c r="BP61" s="50">
        <v>2.49813463</v>
      </c>
      <c r="BQ61" s="50">
        <v>78.0</v>
      </c>
      <c r="BR61" s="50">
        <v>30.1680931</v>
      </c>
      <c r="BS61" s="50">
        <v>16.3880931</v>
      </c>
      <c r="BT61" s="50">
        <v>0.21010376</v>
      </c>
      <c r="BU61" s="50">
        <v>78.0</v>
      </c>
      <c r="BV61" s="152">
        <v>5.30584324</v>
      </c>
      <c r="BW61" s="50">
        <v>2.83250991</v>
      </c>
      <c r="BX61" s="50">
        <v>0.20232214</v>
      </c>
      <c r="BY61" s="50">
        <v>14.0</v>
      </c>
      <c r="BZ61" s="139">
        <f t="shared" si="19"/>
        <v>1.757784713</v>
      </c>
      <c r="CA61" s="140">
        <f t="shared" si="20"/>
        <v>125.8925412</v>
      </c>
      <c r="CB61" s="141">
        <f t="shared" si="21"/>
        <v>797.2488218</v>
      </c>
      <c r="CC61" s="141">
        <f t="shared" si="22"/>
        <v>6.357768663</v>
      </c>
      <c r="CD61" s="174">
        <f t="shared" si="23"/>
        <v>0.3316815316</v>
      </c>
    </row>
    <row r="62" ht="15.75" customHeight="1">
      <c r="A62" s="111">
        <f t="shared" si="9"/>
        <v>18.28153565</v>
      </c>
      <c r="B62" s="112" t="s">
        <v>661</v>
      </c>
      <c r="C62" s="112" t="s">
        <v>662</v>
      </c>
      <c r="D62" s="113">
        <v>4.3</v>
      </c>
      <c r="E62" s="111">
        <v>0.388</v>
      </c>
      <c r="F62" s="111">
        <v>0.014</v>
      </c>
      <c r="G62" s="114">
        <v>54.7</v>
      </c>
      <c r="H62" s="114">
        <v>0.17</v>
      </c>
      <c r="I62" s="114" t="s">
        <v>273</v>
      </c>
      <c r="J62" s="115">
        <f t="shared" si="10"/>
        <v>2.989936632</v>
      </c>
      <c r="K62" s="116" t="s">
        <v>277</v>
      </c>
      <c r="L62" s="153" t="s">
        <v>573</v>
      </c>
      <c r="M62" s="114" t="s">
        <v>372</v>
      </c>
      <c r="N62" s="154">
        <v>-0.005</v>
      </c>
      <c r="O62" s="118">
        <f t="shared" si="11"/>
        <v>2.984936632</v>
      </c>
      <c r="P62" s="119">
        <f t="shared" si="12"/>
        <v>0.7020253473</v>
      </c>
      <c r="Q62" s="154" t="s">
        <v>502</v>
      </c>
      <c r="R62" s="120">
        <v>128.0</v>
      </c>
      <c r="S62" s="97" t="str">
        <f t="shared" si="4"/>
        <v>HIP_61174_</v>
      </c>
      <c r="T62" s="121">
        <v>1.0</v>
      </c>
      <c r="U62" s="121">
        <v>1.0</v>
      </c>
      <c r="V62" s="165">
        <v>1.0</v>
      </c>
      <c r="W62" s="120">
        <v>0.0</v>
      </c>
      <c r="X62" s="120">
        <v>0.0</v>
      </c>
      <c r="Y62" s="122">
        <f t="shared" si="13"/>
        <v>3</v>
      </c>
      <c r="Z62" s="143">
        <v>-4.313</v>
      </c>
      <c r="AA62" s="114" t="s">
        <v>353</v>
      </c>
      <c r="AB62" s="186">
        <v>66.8</v>
      </c>
      <c r="AC62" s="126" t="s">
        <v>297</v>
      </c>
      <c r="AD62" s="127">
        <v>1.44</v>
      </c>
      <c r="AE62" s="104" t="str">
        <f t="shared" si="14"/>
        <v>F2V</v>
      </c>
      <c r="AF62" s="104" t="str">
        <f t="shared" si="5"/>
        <v>HIP_61174_</v>
      </c>
      <c r="AG62" s="103">
        <v>1.0</v>
      </c>
      <c r="AH62" s="104" t="str">
        <f t="shared" si="6"/>
        <v>HD_109085_</v>
      </c>
      <c r="AI62" s="128" t="s">
        <v>277</v>
      </c>
      <c r="AJ62" s="129">
        <v>6871.0</v>
      </c>
      <c r="AK62" s="45">
        <v>48.0</v>
      </c>
      <c r="AL62" s="3" t="s">
        <v>427</v>
      </c>
      <c r="AM62" s="172"/>
      <c r="AN62" s="172">
        <v>4.2</v>
      </c>
      <c r="AO62" s="173" t="s">
        <v>429</v>
      </c>
      <c r="AP62" s="91" t="s">
        <v>429</v>
      </c>
      <c r="AQ62" s="172">
        <v>0.0</v>
      </c>
      <c r="AR62" s="173">
        <v>0.0</v>
      </c>
      <c r="AS62" s="91" t="s">
        <v>429</v>
      </c>
      <c r="AT62" s="132">
        <f t="shared" si="15"/>
        <v>1.583526813</v>
      </c>
      <c r="AU62" s="133">
        <v>0.0</v>
      </c>
      <c r="AV62" s="134">
        <f>sqrt( (0.032*(AB62^1.5)*(400/$AV$7))^2 + 1^2)</f>
        <v>17.49947128</v>
      </c>
      <c r="AW62" s="3">
        <v>0.0</v>
      </c>
      <c r="AX62" s="43">
        <v>0.0</v>
      </c>
      <c r="AY62" s="43">
        <v>0.0</v>
      </c>
      <c r="AZ62" s="43">
        <f t="shared" si="17"/>
        <v>0</v>
      </c>
      <c r="BA62" s="135">
        <f t="shared" si="7"/>
        <v>3</v>
      </c>
      <c r="BB62" s="136" t="s">
        <v>320</v>
      </c>
      <c r="BC62" s="48" t="str">
        <f t="shared" ref="BC62:BD62" si="78">B62</f>
        <v>HIP_61174_</v>
      </c>
      <c r="BD62" s="106" t="str">
        <f t="shared" si="78"/>
        <v>HD_109085_</v>
      </c>
      <c r="BE62" s="137">
        <v>0.0</v>
      </c>
      <c r="BF62" s="48" t="s">
        <v>339</v>
      </c>
      <c r="BG62" s="50">
        <v>1.57839306</v>
      </c>
      <c r="BH62" s="50">
        <v>188.01761</v>
      </c>
      <c r="BI62" s="50">
        <v>-16.196007</v>
      </c>
      <c r="BJ62" s="50">
        <v>3171.17492</v>
      </c>
      <c r="BK62" s="50">
        <v>2994.50825</v>
      </c>
      <c r="BL62" s="50">
        <v>2.99450825</v>
      </c>
      <c r="BM62" s="50">
        <v>1000.0</v>
      </c>
      <c r="BN62" s="50">
        <v>256859.338</v>
      </c>
      <c r="BO62" s="50">
        <v>242555.168</v>
      </c>
      <c r="BP62" s="50">
        <v>2.99572873</v>
      </c>
      <c r="BQ62" s="50">
        <v>80967.0</v>
      </c>
      <c r="BR62" s="169">
        <v>34816.0385</v>
      </c>
      <c r="BS62" s="50">
        <v>20384.1385</v>
      </c>
      <c r="BT62" s="50">
        <v>0.2495304</v>
      </c>
      <c r="BU62" s="50">
        <v>81690.0</v>
      </c>
      <c r="BV62" s="169">
        <v>429.912698</v>
      </c>
      <c r="BW62" s="50">
        <v>251.656031</v>
      </c>
      <c r="BX62" s="50">
        <v>0.24941133</v>
      </c>
      <c r="BY62" s="50">
        <v>1009.0</v>
      </c>
      <c r="BZ62" s="139">
        <f t="shared" si="19"/>
        <v>2.243947406</v>
      </c>
      <c r="CA62" s="140">
        <f t="shared" si="20"/>
        <v>122.7439231</v>
      </c>
      <c r="CB62" s="141">
        <f t="shared" si="21"/>
        <v>1023.141148</v>
      </c>
      <c r="CC62" s="141">
        <f t="shared" si="22"/>
        <v>5.006709643</v>
      </c>
      <c r="CD62" s="174">
        <f t="shared" si="23"/>
        <v>0.2560139613</v>
      </c>
    </row>
    <row r="63" ht="15.75" customHeight="1">
      <c r="A63" s="111">
        <f t="shared" si="9"/>
        <v>11.8186406</v>
      </c>
      <c r="B63" s="112" t="s">
        <v>663</v>
      </c>
      <c r="C63" s="112" t="s">
        <v>664</v>
      </c>
      <c r="D63" s="113">
        <v>4.42</v>
      </c>
      <c r="E63" s="111">
        <v>0.604</v>
      </c>
      <c r="F63" s="111">
        <v>0.008</v>
      </c>
      <c r="G63" s="114">
        <v>84.6121</v>
      </c>
      <c r="H63" s="114">
        <v>0.2559</v>
      </c>
      <c r="I63" s="114" t="s">
        <v>577</v>
      </c>
      <c r="J63" s="115">
        <f t="shared" si="10"/>
        <v>4.05716237</v>
      </c>
      <c r="K63" s="144" t="s">
        <v>368</v>
      </c>
      <c r="L63" s="145" t="s">
        <v>665</v>
      </c>
      <c r="M63" s="114" t="s">
        <v>444</v>
      </c>
      <c r="N63" s="154">
        <v>-0.065</v>
      </c>
      <c r="O63" s="118">
        <f t="shared" si="11"/>
        <v>3.99216237</v>
      </c>
      <c r="P63" s="119">
        <f t="shared" si="12"/>
        <v>0.299135052</v>
      </c>
      <c r="Q63" s="114" t="s">
        <v>502</v>
      </c>
      <c r="R63" s="120">
        <v>64.0</v>
      </c>
      <c r="S63" s="97" t="str">
        <f t="shared" si="4"/>
        <v>HIP_77257_</v>
      </c>
      <c r="T63" s="121">
        <v>1.0</v>
      </c>
      <c r="U63" s="121">
        <v>1.0</v>
      </c>
      <c r="V63" s="165">
        <v>1.0</v>
      </c>
      <c r="W63" s="120">
        <v>0.0</v>
      </c>
      <c r="X63" s="120">
        <v>0.0</v>
      </c>
      <c r="Y63" s="122">
        <f t="shared" si="13"/>
        <v>3</v>
      </c>
      <c r="Z63" s="146">
        <v>-5.004</v>
      </c>
      <c r="AA63" s="114" t="s">
        <v>408</v>
      </c>
      <c r="AB63" s="147">
        <v>3.3</v>
      </c>
      <c r="AC63" s="126" t="s">
        <v>297</v>
      </c>
      <c r="AD63" s="127">
        <v>1.09</v>
      </c>
      <c r="AE63" s="104" t="str">
        <f t="shared" si="14"/>
        <v>G0-V</v>
      </c>
      <c r="AF63" s="104" t="str">
        <f t="shared" si="5"/>
        <v>HIP_77257_</v>
      </c>
      <c r="AG63" s="103">
        <v>1.0</v>
      </c>
      <c r="AH63" s="104" t="str">
        <f t="shared" si="6"/>
        <v>HD_141004_</v>
      </c>
      <c r="AI63" s="148" t="s">
        <v>379</v>
      </c>
      <c r="AJ63" s="149">
        <v>5900.0</v>
      </c>
      <c r="AK63" s="45">
        <v>45.0</v>
      </c>
      <c r="AL63" s="3" t="s">
        <v>518</v>
      </c>
      <c r="AM63" s="130"/>
      <c r="AN63" s="130">
        <v>4.17</v>
      </c>
      <c r="AO63" s="131">
        <v>0.03</v>
      </c>
      <c r="AP63" s="3" t="s">
        <v>518</v>
      </c>
      <c r="AQ63" s="130">
        <v>-0.01</v>
      </c>
      <c r="AR63" s="131">
        <v>0.04</v>
      </c>
      <c r="AS63" s="3" t="s">
        <v>518</v>
      </c>
      <c r="AT63" s="132">
        <f t="shared" si="15"/>
        <v>1.350567043</v>
      </c>
      <c r="AU63" s="133">
        <v>0.0</v>
      </c>
      <c r="AV63" s="150">
        <v>0.0</v>
      </c>
      <c r="AW63" s="3">
        <v>1.0</v>
      </c>
      <c r="AX63" s="67">
        <v>2.0</v>
      </c>
      <c r="AY63" s="67">
        <v>1.0</v>
      </c>
      <c r="AZ63" s="67">
        <f t="shared" si="17"/>
        <v>4</v>
      </c>
      <c r="BA63" s="135">
        <f t="shared" si="7"/>
        <v>3</v>
      </c>
      <c r="BB63" s="170" t="s">
        <v>509</v>
      </c>
      <c r="BC63" s="48" t="str">
        <f t="shared" ref="BC63:BD63" si="79">B63</f>
        <v>HIP_77257_</v>
      </c>
      <c r="BD63" s="106" t="str">
        <f t="shared" si="79"/>
        <v>HD_141004_</v>
      </c>
      <c r="BE63" s="177" t="s">
        <v>539</v>
      </c>
      <c r="BF63" s="48" t="s">
        <v>399</v>
      </c>
      <c r="BG63" s="50">
        <v>1.42150055</v>
      </c>
      <c r="BH63" s="50">
        <v>236.61089</v>
      </c>
      <c r="BI63" s="50">
        <v>7.353073</v>
      </c>
      <c r="BJ63" s="50">
        <v>6.07789299</v>
      </c>
      <c r="BK63" s="50">
        <v>5.54789299</v>
      </c>
      <c r="BL63" s="50">
        <v>1.84929766</v>
      </c>
      <c r="BM63" s="50">
        <v>3.0</v>
      </c>
      <c r="BN63" s="50">
        <v>160.039777</v>
      </c>
      <c r="BO63" s="50">
        <v>149.793111</v>
      </c>
      <c r="BP63" s="50">
        <v>2.58263984</v>
      </c>
      <c r="BQ63" s="50">
        <v>58.0</v>
      </c>
      <c r="BR63" s="50">
        <v>22.8466445</v>
      </c>
      <c r="BS63" s="50">
        <v>12.5999779</v>
      </c>
      <c r="BT63" s="50">
        <v>0.217241</v>
      </c>
      <c r="BU63" s="50">
        <v>58.0</v>
      </c>
      <c r="BV63" s="152">
        <v>5.31555118</v>
      </c>
      <c r="BW63" s="50">
        <v>2.48888452</v>
      </c>
      <c r="BX63" s="50">
        <v>0.15555528</v>
      </c>
      <c r="BY63" s="50">
        <v>16.0</v>
      </c>
      <c r="BZ63" s="139">
        <f t="shared" si="19"/>
        <v>1.411131628</v>
      </c>
      <c r="CA63" s="140">
        <f t="shared" si="20"/>
        <v>119.3988104</v>
      </c>
      <c r="CB63" s="141">
        <f t="shared" si="21"/>
        <v>586.4565306</v>
      </c>
      <c r="CC63" s="141">
        <f t="shared" si="22"/>
        <v>7.25676362</v>
      </c>
      <c r="CD63" s="174">
        <f t="shared" si="23"/>
        <v>0.3290028376</v>
      </c>
    </row>
    <row r="64" ht="15.75" customHeight="1">
      <c r="A64" s="111">
        <f t="shared" si="9"/>
        <v>17.35508504</v>
      </c>
      <c r="B64" s="112" t="s">
        <v>666</v>
      </c>
      <c r="C64" s="112" t="s">
        <v>667</v>
      </c>
      <c r="D64" s="113">
        <v>4.39</v>
      </c>
      <c r="E64" s="111">
        <v>0.394</v>
      </c>
      <c r="F64" s="111">
        <v>0.019</v>
      </c>
      <c r="G64" s="114">
        <v>57.62</v>
      </c>
      <c r="H64" s="114">
        <v>0.26</v>
      </c>
      <c r="I64" s="114" t="s">
        <v>273</v>
      </c>
      <c r="J64" s="115">
        <f t="shared" si="10"/>
        <v>3.19286627</v>
      </c>
      <c r="K64" s="116" t="s">
        <v>277</v>
      </c>
      <c r="L64" s="153" t="s">
        <v>573</v>
      </c>
      <c r="M64" s="114" t="s">
        <v>372</v>
      </c>
      <c r="N64" s="154">
        <v>-0.005</v>
      </c>
      <c r="O64" s="118">
        <f t="shared" si="11"/>
        <v>3.18786627</v>
      </c>
      <c r="P64" s="119">
        <f t="shared" si="12"/>
        <v>0.6208534921</v>
      </c>
      <c r="Q64" s="114" t="s">
        <v>205</v>
      </c>
      <c r="R64" s="120" t="s">
        <v>287</v>
      </c>
      <c r="S64" s="97" t="str">
        <f t="shared" si="4"/>
        <v>HIP_84893_</v>
      </c>
      <c r="T64" s="121">
        <v>1.0</v>
      </c>
      <c r="U64" s="120">
        <v>0.0</v>
      </c>
      <c r="V64" s="120">
        <v>0.0</v>
      </c>
      <c r="W64" s="120">
        <v>0.0</v>
      </c>
      <c r="X64" s="120">
        <v>0.0</v>
      </c>
      <c r="Y64" s="122">
        <f t="shared" si="13"/>
        <v>1</v>
      </c>
      <c r="Z64" s="160" t="s">
        <v>287</v>
      </c>
      <c r="AA64" s="114" t="s">
        <v>287</v>
      </c>
      <c r="AB64" s="125">
        <v>18.9</v>
      </c>
      <c r="AC64" s="126" t="s">
        <v>297</v>
      </c>
      <c r="AD64" s="127">
        <v>1.44</v>
      </c>
      <c r="AE64" s="104" t="str">
        <f t="shared" si="14"/>
        <v>F2V</v>
      </c>
      <c r="AF64" s="104" t="str">
        <f t="shared" si="5"/>
        <v>HIP_84893_</v>
      </c>
      <c r="AG64" s="103">
        <v>0.0</v>
      </c>
      <c r="AH64" s="104" t="str">
        <f t="shared" si="6"/>
        <v>HD_156897_</v>
      </c>
      <c r="AI64" s="128" t="s">
        <v>277</v>
      </c>
      <c r="AJ64" s="129">
        <v>6756.0</v>
      </c>
      <c r="AK64" s="45">
        <v>80.0</v>
      </c>
      <c r="AL64" s="3" t="s">
        <v>595</v>
      </c>
      <c r="AM64" s="130"/>
      <c r="AN64" s="130">
        <v>4.2</v>
      </c>
      <c r="AO64" s="131" t="s">
        <v>429</v>
      </c>
      <c r="AP64" s="3" t="s">
        <v>431</v>
      </c>
      <c r="AQ64" s="130">
        <v>-0.29</v>
      </c>
      <c r="AR64" s="131" t="s">
        <v>429</v>
      </c>
      <c r="AS64" s="3" t="s">
        <v>431</v>
      </c>
      <c r="AT64" s="132">
        <f t="shared" si="15"/>
        <v>1.491763955</v>
      </c>
      <c r="AU64" s="133">
        <v>0.0</v>
      </c>
      <c r="AV64" s="134">
        <f>sqrt( (0.032*(AB64^1.5)*(400/$AV$7))^2 + 1^2)</f>
        <v>2.813058737</v>
      </c>
      <c r="AW64" s="3">
        <v>0.0</v>
      </c>
      <c r="AX64" s="43">
        <v>0.0</v>
      </c>
      <c r="AY64" s="43">
        <v>0.0</v>
      </c>
      <c r="AZ64" s="43">
        <f t="shared" si="17"/>
        <v>0</v>
      </c>
      <c r="BA64" s="135">
        <f t="shared" si="7"/>
        <v>1</v>
      </c>
      <c r="BB64" s="136" t="s">
        <v>320</v>
      </c>
      <c r="BC64" s="48" t="str">
        <f t="shared" ref="BC64:BD64" si="80">B64</f>
        <v>HIP_84893_</v>
      </c>
      <c r="BD64" s="106" t="str">
        <f t="shared" si="80"/>
        <v>HD_156897_</v>
      </c>
      <c r="BE64" s="137">
        <v>0.0</v>
      </c>
      <c r="BF64" s="48" t="s">
        <v>435</v>
      </c>
      <c r="BG64" s="50">
        <v>1.57839306</v>
      </c>
      <c r="BH64" s="50">
        <v>260.25156</v>
      </c>
      <c r="BI64" s="50">
        <v>-21.112932</v>
      </c>
      <c r="BJ64" s="50">
        <v>149.290915</v>
      </c>
      <c r="BK64" s="50">
        <v>141.340915</v>
      </c>
      <c r="BL64" s="50">
        <v>3.14090921</v>
      </c>
      <c r="BM64" s="50">
        <v>45.0</v>
      </c>
      <c r="BN64" s="50">
        <v>12084.7907</v>
      </c>
      <c r="BO64" s="50">
        <v>11448.6141</v>
      </c>
      <c r="BP64" s="50">
        <v>3.17928744</v>
      </c>
      <c r="BQ64" s="50">
        <v>3601.0</v>
      </c>
      <c r="BR64" s="169">
        <v>1602.96545</v>
      </c>
      <c r="BS64" s="50">
        <v>962.195448</v>
      </c>
      <c r="BT64" s="50">
        <v>0.26528686</v>
      </c>
      <c r="BU64" s="50">
        <v>3627.0</v>
      </c>
      <c r="BV64" s="50">
        <v>19.8289561</v>
      </c>
      <c r="BW64" s="50">
        <v>11.8789561</v>
      </c>
      <c r="BX64" s="50">
        <v>0.2639768</v>
      </c>
      <c r="BY64" s="50">
        <v>45.0</v>
      </c>
      <c r="BZ64" s="139">
        <f t="shared" si="19"/>
        <v>2.043745181</v>
      </c>
      <c r="CA64" s="140">
        <f t="shared" si="20"/>
        <v>117.7605974</v>
      </c>
      <c r="CB64" s="141">
        <f t="shared" si="21"/>
        <v>889.3171342</v>
      </c>
      <c r="CC64" s="141">
        <f t="shared" si="22"/>
        <v>5.24620636</v>
      </c>
      <c r="CD64" s="174">
        <f t="shared" si="23"/>
        <v>0.2456199561</v>
      </c>
    </row>
    <row r="65" ht="15.75" customHeight="1">
      <c r="A65" s="111">
        <f t="shared" si="9"/>
        <v>6.733122587</v>
      </c>
      <c r="B65" s="112" t="s">
        <v>668</v>
      </c>
      <c r="C65" s="112" t="s">
        <v>669</v>
      </c>
      <c r="D65" s="113">
        <v>4.54</v>
      </c>
      <c r="E65" s="111">
        <v>0.72</v>
      </c>
      <c r="F65" s="111">
        <v>0.015</v>
      </c>
      <c r="G65" s="114">
        <v>148.5195</v>
      </c>
      <c r="H65" s="114">
        <v>0.2436</v>
      </c>
      <c r="I65" s="114" t="s">
        <v>577</v>
      </c>
      <c r="J65" s="115">
        <f t="shared" si="10"/>
        <v>5.398917392</v>
      </c>
      <c r="K65" s="144" t="s">
        <v>368</v>
      </c>
      <c r="L65" s="145" t="s">
        <v>670</v>
      </c>
      <c r="M65" s="114" t="s">
        <v>281</v>
      </c>
      <c r="N65" s="154">
        <v>-0.125</v>
      </c>
      <c r="O65" s="118">
        <f t="shared" si="11"/>
        <v>5.273917392</v>
      </c>
      <c r="P65" s="119">
        <f t="shared" si="12"/>
        <v>-0.213566957</v>
      </c>
      <c r="Q65" s="114" t="s">
        <v>517</v>
      </c>
      <c r="R65" s="120" t="s">
        <v>287</v>
      </c>
      <c r="S65" s="97" t="str">
        <f t="shared" si="4"/>
        <v>HIP_72659_</v>
      </c>
      <c r="T65" s="121">
        <v>1.0</v>
      </c>
      <c r="U65" s="121">
        <v>1.0</v>
      </c>
      <c r="V65" s="120">
        <v>0.0</v>
      </c>
      <c r="W65" s="120">
        <v>0.0</v>
      </c>
      <c r="X65" s="120">
        <v>0.0</v>
      </c>
      <c r="Y65" s="122">
        <f t="shared" si="13"/>
        <v>2</v>
      </c>
      <c r="Z65" s="143">
        <v>-4.363</v>
      </c>
      <c r="AA65" s="114" t="s">
        <v>408</v>
      </c>
      <c r="AB65" s="147">
        <v>3.5</v>
      </c>
      <c r="AC65" s="126" t="s">
        <v>297</v>
      </c>
      <c r="AD65" s="127">
        <v>0.96</v>
      </c>
      <c r="AE65" s="104" t="str">
        <f t="shared" si="14"/>
        <v>G7V</v>
      </c>
      <c r="AF65" s="104" t="str">
        <f t="shared" si="5"/>
        <v>HIP_72659_</v>
      </c>
      <c r="AG65" s="103">
        <v>0.0</v>
      </c>
      <c r="AH65" s="104" t="str">
        <f t="shared" si="6"/>
        <v>HD_131156_</v>
      </c>
      <c r="AI65" s="179" t="s">
        <v>563</v>
      </c>
      <c r="AJ65" s="149">
        <v>5527.0</v>
      </c>
      <c r="AK65" s="45">
        <v>10.0</v>
      </c>
      <c r="AL65" s="3" t="s">
        <v>636</v>
      </c>
      <c r="AM65" s="130"/>
      <c r="AN65" s="130">
        <v>4.6</v>
      </c>
      <c r="AO65" s="131">
        <v>0.02</v>
      </c>
      <c r="AP65" s="3" t="s">
        <v>636</v>
      </c>
      <c r="AQ65" s="130">
        <v>-0.13</v>
      </c>
      <c r="AR65" s="131">
        <v>0.02</v>
      </c>
      <c r="AS65" s="3" t="s">
        <v>636</v>
      </c>
      <c r="AT65" s="132">
        <f t="shared" si="15"/>
        <v>0.8528845303</v>
      </c>
      <c r="AU65" s="133">
        <v>0.0</v>
      </c>
      <c r="AV65" s="150">
        <v>0.0</v>
      </c>
      <c r="AW65" s="3">
        <v>1.0</v>
      </c>
      <c r="AX65" s="67">
        <v>2.0</v>
      </c>
      <c r="AY65" s="67">
        <v>1.0</v>
      </c>
      <c r="AZ65" s="67">
        <f t="shared" si="17"/>
        <v>4</v>
      </c>
      <c r="BA65" s="135">
        <f t="shared" si="7"/>
        <v>2</v>
      </c>
      <c r="BB65" s="170" t="s">
        <v>509</v>
      </c>
      <c r="BC65" s="48" t="str">
        <f t="shared" ref="BC65:BD65" si="81">B65</f>
        <v>HIP_72659_</v>
      </c>
      <c r="BD65" s="106" t="str">
        <f t="shared" si="81"/>
        <v>HD_131156_</v>
      </c>
      <c r="BE65" s="137">
        <v>0.0</v>
      </c>
      <c r="BF65" s="48" t="s">
        <v>381</v>
      </c>
      <c r="BG65" s="50">
        <v>0.81314777</v>
      </c>
      <c r="BH65" s="50">
        <v>222.84741</v>
      </c>
      <c r="BI65" s="50">
        <v>19.10046</v>
      </c>
      <c r="BJ65" s="50">
        <v>5.3927893</v>
      </c>
      <c r="BK65" s="50">
        <v>4.68612263</v>
      </c>
      <c r="BL65" s="50">
        <v>1.17153066</v>
      </c>
      <c r="BM65" s="50">
        <v>4.0</v>
      </c>
      <c r="BN65" s="50">
        <v>99.6639833</v>
      </c>
      <c r="BO65" s="50">
        <v>94.8939833</v>
      </c>
      <c r="BP65" s="50">
        <v>3.51459197</v>
      </c>
      <c r="BQ65" s="50">
        <v>27.0</v>
      </c>
      <c r="BR65" s="152">
        <v>12.7570438</v>
      </c>
      <c r="BS65" s="50">
        <v>7.98704381</v>
      </c>
      <c r="BT65" s="50">
        <v>0.29581644</v>
      </c>
      <c r="BU65" s="50">
        <v>27.0</v>
      </c>
      <c r="BV65" s="152">
        <v>5.23017077</v>
      </c>
      <c r="BW65" s="50">
        <v>1.8735041</v>
      </c>
      <c r="BX65" s="50">
        <v>0.09860548</v>
      </c>
      <c r="BY65" s="50">
        <v>19.0</v>
      </c>
      <c r="BZ65" s="139">
        <f t="shared" si="19"/>
        <v>0.7820175895</v>
      </c>
      <c r="CA65" s="140">
        <f t="shared" si="20"/>
        <v>116.1448614</v>
      </c>
      <c r="CB65" s="141">
        <f t="shared" si="21"/>
        <v>257.8023979</v>
      </c>
      <c r="CC65" s="141">
        <f t="shared" si="22"/>
        <v>10.38714302</v>
      </c>
      <c r="CD65" s="174">
        <f t="shared" si="23"/>
        <v>0.363374886</v>
      </c>
    </row>
    <row r="66" ht="15.75" customHeight="1">
      <c r="A66" s="111">
        <f t="shared" si="9"/>
        <v>14.13529456</v>
      </c>
      <c r="B66" s="112" t="s">
        <v>671</v>
      </c>
      <c r="C66" s="112" t="s">
        <v>672</v>
      </c>
      <c r="D66" s="113">
        <v>4.47</v>
      </c>
      <c r="E66" s="111">
        <v>0.481</v>
      </c>
      <c r="F66" s="111">
        <v>0.012</v>
      </c>
      <c r="G66" s="114">
        <v>70.7449</v>
      </c>
      <c r="H66" s="114">
        <v>0.4515</v>
      </c>
      <c r="I66" s="114" t="s">
        <v>577</v>
      </c>
      <c r="J66" s="115">
        <f t="shared" si="10"/>
        <v>3.718475685</v>
      </c>
      <c r="K66" s="144" t="s">
        <v>368</v>
      </c>
      <c r="L66" s="153" t="s">
        <v>605</v>
      </c>
      <c r="M66" s="114" t="s">
        <v>594</v>
      </c>
      <c r="N66" s="154">
        <v>-0.035</v>
      </c>
      <c r="O66" s="118">
        <f t="shared" si="11"/>
        <v>3.683475685</v>
      </c>
      <c r="P66" s="119">
        <f t="shared" si="12"/>
        <v>0.4226097259</v>
      </c>
      <c r="Q66" s="154" t="s">
        <v>502</v>
      </c>
      <c r="R66" s="120">
        <v>86.0</v>
      </c>
      <c r="S66" s="97" t="str">
        <f t="shared" si="4"/>
        <v>HIP_12843_</v>
      </c>
      <c r="T66" s="121">
        <v>1.0</v>
      </c>
      <c r="U66" s="121">
        <v>1.0</v>
      </c>
      <c r="V66" s="165">
        <v>1.0</v>
      </c>
      <c r="W66" s="120">
        <v>0.0</v>
      </c>
      <c r="X66" s="120">
        <v>0.0</v>
      </c>
      <c r="Y66" s="122">
        <f t="shared" si="13"/>
        <v>3</v>
      </c>
      <c r="Z66" s="143">
        <v>-4.461</v>
      </c>
      <c r="AA66" s="114" t="s">
        <v>353</v>
      </c>
      <c r="AB66" s="125">
        <v>27.3</v>
      </c>
      <c r="AC66" s="126" t="s">
        <v>297</v>
      </c>
      <c r="AD66" s="127">
        <v>1.21</v>
      </c>
      <c r="AE66" s="104" t="str">
        <f t="shared" si="14"/>
        <v>F7V</v>
      </c>
      <c r="AF66" s="104" t="str">
        <f t="shared" si="5"/>
        <v>HIP_12843_</v>
      </c>
      <c r="AG66" s="103">
        <v>1.0</v>
      </c>
      <c r="AH66" s="104" t="str">
        <f t="shared" si="6"/>
        <v>HD_17206_</v>
      </c>
      <c r="AI66" s="128" t="s">
        <v>504</v>
      </c>
      <c r="AJ66" s="149">
        <v>6231.0</v>
      </c>
      <c r="AK66" s="45">
        <v>145.0</v>
      </c>
      <c r="AL66" s="3" t="s">
        <v>428</v>
      </c>
      <c r="AM66" s="130"/>
      <c r="AN66" s="130">
        <v>4.34</v>
      </c>
      <c r="AO66" s="131">
        <v>0.07</v>
      </c>
      <c r="AP66" s="3" t="s">
        <v>428</v>
      </c>
      <c r="AQ66" s="130">
        <v>-0.08</v>
      </c>
      <c r="AR66" s="131">
        <v>0.06</v>
      </c>
      <c r="AS66" s="3" t="s">
        <v>428</v>
      </c>
      <c r="AT66" s="132">
        <f t="shared" si="15"/>
        <v>1.39586046</v>
      </c>
      <c r="AU66" s="133">
        <v>0.0</v>
      </c>
      <c r="AV66" s="150">
        <v>0.0</v>
      </c>
      <c r="AW66" s="3">
        <v>1.0</v>
      </c>
      <c r="AX66" s="43">
        <v>0.0</v>
      </c>
      <c r="AY66" s="67">
        <v>1.0</v>
      </c>
      <c r="AZ66" s="43">
        <f t="shared" si="17"/>
        <v>2</v>
      </c>
      <c r="BA66" s="135">
        <f t="shared" si="7"/>
        <v>3</v>
      </c>
      <c r="BB66" s="136" t="s">
        <v>320</v>
      </c>
      <c r="BC66" s="48" t="str">
        <f t="shared" ref="BC66:BD66" si="82">B66</f>
        <v>HIP_12843_</v>
      </c>
      <c r="BD66" s="106" t="str">
        <f t="shared" si="82"/>
        <v>HD_17206_</v>
      </c>
      <c r="BE66" s="137">
        <v>0.0</v>
      </c>
      <c r="BF66" s="48" t="s">
        <v>131</v>
      </c>
      <c r="BG66" s="50">
        <v>1.23147735</v>
      </c>
      <c r="BH66" s="50">
        <v>41.275772</v>
      </c>
      <c r="BI66" s="50">
        <v>-18.572563</v>
      </c>
      <c r="BJ66" s="50">
        <v>147.522593</v>
      </c>
      <c r="BK66" s="50">
        <v>141.515926</v>
      </c>
      <c r="BL66" s="50">
        <v>4.16223312</v>
      </c>
      <c r="BM66" s="50">
        <v>34.0</v>
      </c>
      <c r="BN66" s="50">
        <v>11943.6767</v>
      </c>
      <c r="BO66" s="50">
        <v>11462.79</v>
      </c>
      <c r="BP66" s="50">
        <v>4.21116459</v>
      </c>
      <c r="BQ66" s="50">
        <v>2722.0</v>
      </c>
      <c r="BR66" s="169">
        <v>1444.69042</v>
      </c>
      <c r="BS66" s="50">
        <v>963.803755</v>
      </c>
      <c r="BT66" s="50">
        <v>0.35407926</v>
      </c>
      <c r="BU66" s="50">
        <v>2722.0</v>
      </c>
      <c r="BV66" s="50">
        <v>17.9054785</v>
      </c>
      <c r="BW66" s="50">
        <v>11.8988118</v>
      </c>
      <c r="BX66" s="50">
        <v>0.34996505</v>
      </c>
      <c r="BY66" s="50">
        <v>34.0</v>
      </c>
      <c r="BZ66" s="139">
        <f t="shared" si="19"/>
        <v>1.626690248</v>
      </c>
      <c r="CA66" s="140">
        <f t="shared" si="20"/>
        <v>115.0800389</v>
      </c>
      <c r="CB66" s="141">
        <f t="shared" si="21"/>
        <v>688.9098528</v>
      </c>
      <c r="CC66" s="141">
        <f t="shared" si="22"/>
        <v>6.41497358</v>
      </c>
      <c r="CD66" s="174">
        <f t="shared" si="23"/>
        <v>0.2856543035</v>
      </c>
    </row>
    <row r="67" ht="15.75" customHeight="1">
      <c r="A67" s="111">
        <f t="shared" si="9"/>
        <v>20.16535592</v>
      </c>
      <c r="B67" s="112" t="s">
        <v>673</v>
      </c>
      <c r="C67" s="112" t="s">
        <v>674</v>
      </c>
      <c r="D67" s="113">
        <v>4.44</v>
      </c>
      <c r="E67" s="111">
        <v>0.342</v>
      </c>
      <c r="F67" s="111">
        <v>0.011</v>
      </c>
      <c r="G67" s="114">
        <v>49.59</v>
      </c>
      <c r="H67" s="114">
        <v>0.14</v>
      </c>
      <c r="I67" s="114" t="s">
        <v>273</v>
      </c>
      <c r="J67" s="115">
        <f t="shared" si="10"/>
        <v>2.916970541</v>
      </c>
      <c r="K67" s="116" t="s">
        <v>277</v>
      </c>
      <c r="L67" s="153" t="s">
        <v>573</v>
      </c>
      <c r="M67" s="114" t="s">
        <v>372</v>
      </c>
      <c r="N67" s="154">
        <v>-0.005</v>
      </c>
      <c r="O67" s="118">
        <f t="shared" si="11"/>
        <v>2.911970541</v>
      </c>
      <c r="P67" s="119">
        <f t="shared" si="12"/>
        <v>0.7312117834</v>
      </c>
      <c r="Q67" s="114" t="s">
        <v>517</v>
      </c>
      <c r="R67" s="120" t="s">
        <v>287</v>
      </c>
      <c r="S67" s="97" t="str">
        <f t="shared" si="4"/>
        <v>HIP_21770_</v>
      </c>
      <c r="T67" s="121">
        <v>1.0</v>
      </c>
      <c r="U67" s="121">
        <v>1.0</v>
      </c>
      <c r="V67" s="120">
        <v>0.0</v>
      </c>
      <c r="W67" s="120">
        <v>0.0</v>
      </c>
      <c r="X67" s="120">
        <v>0.0</v>
      </c>
      <c r="Y67" s="122">
        <f t="shared" si="13"/>
        <v>2</v>
      </c>
      <c r="Z67" s="160" t="s">
        <v>287</v>
      </c>
      <c r="AA67" s="114" t="s">
        <v>287</v>
      </c>
      <c r="AB67" s="125">
        <v>40.4</v>
      </c>
      <c r="AC67" s="126" t="s">
        <v>297</v>
      </c>
      <c r="AD67" s="127">
        <v>1.44</v>
      </c>
      <c r="AE67" s="104" t="str">
        <f t="shared" si="14"/>
        <v>F2V</v>
      </c>
      <c r="AF67" s="104" t="str">
        <f t="shared" si="5"/>
        <v>HIP_21770_</v>
      </c>
      <c r="AG67" s="103">
        <v>1.0</v>
      </c>
      <c r="AH67" s="104" t="str">
        <f t="shared" si="6"/>
        <v>HD_29875_</v>
      </c>
      <c r="AI67" s="128" t="s">
        <v>277</v>
      </c>
      <c r="AJ67" s="129">
        <v>6972.0</v>
      </c>
      <c r="AK67" s="45">
        <v>80.0</v>
      </c>
      <c r="AL67" s="3" t="s">
        <v>595</v>
      </c>
      <c r="AM67" s="172"/>
      <c r="AN67" s="172">
        <v>4.2</v>
      </c>
      <c r="AO67" s="173" t="s">
        <v>429</v>
      </c>
      <c r="AP67" s="91" t="s">
        <v>429</v>
      </c>
      <c r="AQ67" s="172">
        <v>0.0</v>
      </c>
      <c r="AR67" s="173">
        <v>0.0</v>
      </c>
      <c r="AS67" s="91" t="s">
        <v>429</v>
      </c>
      <c r="AT67" s="132">
        <f t="shared" si="15"/>
        <v>1.590537012</v>
      </c>
      <c r="AU67" s="133">
        <v>0.0</v>
      </c>
      <c r="AV67" s="134">
        <f t="shared" ref="AV67:AV69" si="84">sqrt( (0.032*(AB67^1.5)*(400/$AV$7))^2 + 1^2)</f>
        <v>8.277789943</v>
      </c>
      <c r="AW67" s="3">
        <v>0.0</v>
      </c>
      <c r="AX67" s="43">
        <v>0.0</v>
      </c>
      <c r="AY67" s="43">
        <v>0.0</v>
      </c>
      <c r="AZ67" s="43">
        <f t="shared" si="17"/>
        <v>0</v>
      </c>
      <c r="BA67" s="135">
        <f t="shared" si="7"/>
        <v>2</v>
      </c>
      <c r="BB67" s="136" t="s">
        <v>320</v>
      </c>
      <c r="BC67" s="48" t="str">
        <f t="shared" ref="BC67:BD67" si="83">B67</f>
        <v>HIP_21770_</v>
      </c>
      <c r="BD67" s="106" t="str">
        <f t="shared" si="83"/>
        <v>HD_29875_</v>
      </c>
      <c r="BE67" s="137">
        <v>0.0</v>
      </c>
      <c r="BF67" s="48" t="s">
        <v>161</v>
      </c>
      <c r="BG67" s="50">
        <v>1.57839306</v>
      </c>
      <c r="BH67" s="50">
        <v>70.14047</v>
      </c>
      <c r="BI67" s="50">
        <v>-41.863754</v>
      </c>
      <c r="BJ67" s="50">
        <v>988.457401</v>
      </c>
      <c r="BK67" s="50">
        <v>944.290734</v>
      </c>
      <c r="BL67" s="50">
        <v>3.77716294</v>
      </c>
      <c r="BM67" s="50">
        <v>250.0</v>
      </c>
      <c r="BN67" s="50">
        <v>80058.3361</v>
      </c>
      <c r="BO67" s="50">
        <v>76487.5494</v>
      </c>
      <c r="BP67" s="50">
        <v>3.78426427</v>
      </c>
      <c r="BQ67" s="50">
        <v>20212.0</v>
      </c>
      <c r="BR67" s="169">
        <v>10036.3529</v>
      </c>
      <c r="BS67" s="50">
        <v>6427.58295</v>
      </c>
      <c r="BT67" s="50">
        <v>0.31466113</v>
      </c>
      <c r="BU67" s="50">
        <v>20427.0</v>
      </c>
      <c r="BV67" s="169">
        <v>124.049543</v>
      </c>
      <c r="BW67" s="50">
        <v>79.3528759</v>
      </c>
      <c r="BX67" s="50">
        <v>0.31364773</v>
      </c>
      <c r="BY67" s="50">
        <v>253.0</v>
      </c>
      <c r="BZ67" s="139">
        <f t="shared" si="19"/>
        <v>2.320629943</v>
      </c>
      <c r="CA67" s="140">
        <f t="shared" si="20"/>
        <v>115.0800389</v>
      </c>
      <c r="CB67" s="141">
        <f t="shared" si="21"/>
        <v>1076.032474</v>
      </c>
      <c r="CC67" s="141">
        <f t="shared" si="22"/>
        <v>4.923294293</v>
      </c>
      <c r="CD67" s="174">
        <f t="shared" si="23"/>
        <v>0.2400289633</v>
      </c>
    </row>
    <row r="68" ht="15.75" customHeight="1">
      <c r="A68" s="111">
        <f t="shared" si="9"/>
        <v>15.65844546</v>
      </c>
      <c r="B68" s="112" t="s">
        <v>675</v>
      </c>
      <c r="C68" s="112" t="s">
        <v>676</v>
      </c>
      <c r="D68" s="113">
        <v>4.47</v>
      </c>
      <c r="E68" s="111">
        <v>0.364</v>
      </c>
      <c r="F68" s="111">
        <v>0.005</v>
      </c>
      <c r="G68" s="114">
        <v>63.8633</v>
      </c>
      <c r="H68" s="114">
        <v>0.2303</v>
      </c>
      <c r="I68" s="114" t="s">
        <v>577</v>
      </c>
      <c r="J68" s="115">
        <f t="shared" si="10"/>
        <v>3.49625678</v>
      </c>
      <c r="K68" s="116" t="s">
        <v>277</v>
      </c>
      <c r="L68" s="153" t="s">
        <v>677</v>
      </c>
      <c r="M68" s="114" t="s">
        <v>550</v>
      </c>
      <c r="N68" s="154">
        <v>-0.015</v>
      </c>
      <c r="O68" s="118">
        <f t="shared" si="11"/>
        <v>3.48125678</v>
      </c>
      <c r="P68" s="119">
        <f t="shared" si="12"/>
        <v>0.5034972879</v>
      </c>
      <c r="Q68" s="154" t="s">
        <v>502</v>
      </c>
      <c r="R68" s="120">
        <v>107.0</v>
      </c>
      <c r="S68" s="97" t="str">
        <f t="shared" si="4"/>
        <v>HIP_71284_</v>
      </c>
      <c r="T68" s="121">
        <v>1.0</v>
      </c>
      <c r="U68" s="121">
        <v>1.0</v>
      </c>
      <c r="V68" s="165">
        <v>1.0</v>
      </c>
      <c r="W68" s="120">
        <v>0.0</v>
      </c>
      <c r="X68" s="120">
        <v>0.0</v>
      </c>
      <c r="Y68" s="122">
        <f t="shared" si="13"/>
        <v>3</v>
      </c>
      <c r="Z68" s="143">
        <v>-4.507</v>
      </c>
      <c r="AA68" s="114" t="s">
        <v>353</v>
      </c>
      <c r="AB68" s="175">
        <v>8.1</v>
      </c>
      <c r="AC68" s="126" t="s">
        <v>297</v>
      </c>
      <c r="AD68" s="127">
        <v>1.39</v>
      </c>
      <c r="AE68" s="104" t="str">
        <f t="shared" si="14"/>
        <v>F4VkF2mF1</v>
      </c>
      <c r="AF68" s="104" t="str">
        <f t="shared" si="5"/>
        <v>HIP_71284_</v>
      </c>
      <c r="AG68" s="103">
        <v>1.0</v>
      </c>
      <c r="AH68" s="104" t="str">
        <f t="shared" si="6"/>
        <v>HD_128167_</v>
      </c>
      <c r="AI68" s="128" t="s">
        <v>277</v>
      </c>
      <c r="AJ68" s="129">
        <v>6745.0</v>
      </c>
      <c r="AK68" s="45">
        <v>73.0</v>
      </c>
      <c r="AL68" s="3" t="s">
        <v>518</v>
      </c>
      <c r="AM68" s="130"/>
      <c r="AN68" s="130">
        <v>4.26</v>
      </c>
      <c r="AO68" s="131">
        <v>0.03</v>
      </c>
      <c r="AP68" s="3" t="s">
        <v>518</v>
      </c>
      <c r="AQ68" s="130">
        <v>-0.41</v>
      </c>
      <c r="AR68" s="131">
        <v>0.07</v>
      </c>
      <c r="AS68" s="3" t="s">
        <v>518</v>
      </c>
      <c r="AT68" s="132">
        <f t="shared" si="15"/>
        <v>1.307487004</v>
      </c>
      <c r="AU68" s="133">
        <v>0.0</v>
      </c>
      <c r="AV68" s="134">
        <f t="shared" si="84"/>
        <v>1.242656664</v>
      </c>
      <c r="AW68" s="3">
        <v>0.0</v>
      </c>
      <c r="AX68" s="64">
        <v>1.0</v>
      </c>
      <c r="AY68" s="43">
        <v>0.0</v>
      </c>
      <c r="AZ68" s="43">
        <f t="shared" si="17"/>
        <v>1</v>
      </c>
      <c r="BA68" s="135">
        <f t="shared" si="7"/>
        <v>3</v>
      </c>
      <c r="BB68" s="136" t="s">
        <v>320</v>
      </c>
      <c r="BC68" s="48" t="str">
        <f t="shared" ref="BC68:BD68" si="85">B68</f>
        <v>HIP_71284_</v>
      </c>
      <c r="BD68" s="106" t="str">
        <f t="shared" si="85"/>
        <v>HD_128167_</v>
      </c>
      <c r="BE68" s="137">
        <v>0.0</v>
      </c>
      <c r="BF68" s="48" t="s">
        <v>375</v>
      </c>
      <c r="BG68" s="50">
        <v>1.4472418</v>
      </c>
      <c r="BH68" s="50">
        <v>218.67007</v>
      </c>
      <c r="BI68" s="50">
        <v>29.74513</v>
      </c>
      <c r="BJ68" s="50">
        <v>42.4519863</v>
      </c>
      <c r="BK68" s="50">
        <v>40.3319863</v>
      </c>
      <c r="BL68" s="50">
        <v>3.36099885</v>
      </c>
      <c r="BM68" s="50">
        <v>12.0</v>
      </c>
      <c r="BN68" s="50">
        <v>3433.48755</v>
      </c>
      <c r="BO68" s="50">
        <v>3266.89089</v>
      </c>
      <c r="BP68" s="50">
        <v>3.46435937</v>
      </c>
      <c r="BQ68" s="50">
        <v>943.0</v>
      </c>
      <c r="BR68" s="169">
        <v>442.427702</v>
      </c>
      <c r="BS68" s="50">
        <v>274.594368</v>
      </c>
      <c r="BT68" s="50">
        <v>0.2890467</v>
      </c>
      <c r="BU68" s="50">
        <v>950.0</v>
      </c>
      <c r="BV68" s="152">
        <v>5.51005393</v>
      </c>
      <c r="BW68" s="50">
        <v>3.39005393</v>
      </c>
      <c r="BX68" s="50">
        <v>0.28250449</v>
      </c>
      <c r="BY68" s="50">
        <v>12.0</v>
      </c>
      <c r="BZ68" s="139">
        <f t="shared" si="19"/>
        <v>1.785453911</v>
      </c>
      <c r="CA68" s="140">
        <f t="shared" si="20"/>
        <v>114.0249788</v>
      </c>
      <c r="CB68" s="141">
        <f t="shared" si="21"/>
        <v>739.1172745</v>
      </c>
      <c r="CC68" s="141">
        <f t="shared" si="22"/>
        <v>5.712921632</v>
      </c>
      <c r="CD68" s="174">
        <f t="shared" si="23"/>
        <v>0.2463833417</v>
      </c>
    </row>
    <row r="69" ht="15.75" customHeight="1">
      <c r="A69" s="111">
        <f t="shared" si="9"/>
        <v>21.42704093</v>
      </c>
      <c r="B69" s="112" t="s">
        <v>678</v>
      </c>
      <c r="C69" s="112" t="s">
        <v>679</v>
      </c>
      <c r="D69" s="113">
        <v>4.49</v>
      </c>
      <c r="E69" s="111">
        <v>0.324</v>
      </c>
      <c r="F69" s="111">
        <v>0.012</v>
      </c>
      <c r="G69" s="114">
        <v>46.67</v>
      </c>
      <c r="H69" s="114">
        <v>0.15</v>
      </c>
      <c r="I69" s="114" t="s">
        <v>273</v>
      </c>
      <c r="J69" s="115">
        <f t="shared" si="10"/>
        <v>2.835189004</v>
      </c>
      <c r="K69" s="116" t="s">
        <v>277</v>
      </c>
      <c r="L69" s="153" t="s">
        <v>680</v>
      </c>
      <c r="M69" s="114" t="s">
        <v>372</v>
      </c>
      <c r="N69" s="154">
        <v>-0.01</v>
      </c>
      <c r="O69" s="118">
        <f t="shared" si="11"/>
        <v>2.825189004</v>
      </c>
      <c r="P69" s="119">
        <f t="shared" si="12"/>
        <v>0.7659243982</v>
      </c>
      <c r="Q69" s="154" t="s">
        <v>502</v>
      </c>
      <c r="R69" s="120">
        <v>146.0</v>
      </c>
      <c r="S69" s="97" t="str">
        <f t="shared" si="4"/>
        <v>HIP_34834_</v>
      </c>
      <c r="T69" s="121">
        <v>1.0</v>
      </c>
      <c r="U69" s="121">
        <v>1.0</v>
      </c>
      <c r="V69" s="165">
        <v>1.0</v>
      </c>
      <c r="W69" s="120">
        <v>0.0</v>
      </c>
      <c r="X69" s="120">
        <v>0.0</v>
      </c>
      <c r="Y69" s="122">
        <f t="shared" si="13"/>
        <v>3</v>
      </c>
      <c r="Z69" s="160" t="s">
        <v>287</v>
      </c>
      <c r="AA69" s="114" t="s">
        <v>287</v>
      </c>
      <c r="AB69" s="125">
        <v>44.2</v>
      </c>
      <c r="AC69" s="126" t="s">
        <v>297</v>
      </c>
      <c r="AD69" s="127">
        <v>1.43</v>
      </c>
      <c r="AE69" s="104" t="str">
        <f t="shared" si="14"/>
        <v>F3V_Fe-1.0</v>
      </c>
      <c r="AF69" s="104" t="str">
        <f t="shared" si="5"/>
        <v>HIP_34834_</v>
      </c>
      <c r="AG69" s="103">
        <v>0.0</v>
      </c>
      <c r="AH69" s="104" t="str">
        <f t="shared" si="6"/>
        <v>HD_55892_</v>
      </c>
      <c r="AI69" s="128" t="s">
        <v>277</v>
      </c>
      <c r="AJ69" s="129">
        <v>6934.0</v>
      </c>
      <c r="AK69" s="45">
        <v>48.0</v>
      </c>
      <c r="AL69" s="3" t="s">
        <v>427</v>
      </c>
      <c r="AM69" s="130"/>
      <c r="AN69" s="130">
        <v>4.13</v>
      </c>
      <c r="AO69" s="131" t="s">
        <v>429</v>
      </c>
      <c r="AP69" s="3" t="s">
        <v>596</v>
      </c>
      <c r="AQ69" s="130">
        <v>-0.37</v>
      </c>
      <c r="AR69" s="131" t="s">
        <v>429</v>
      </c>
      <c r="AS69" s="3" t="s">
        <v>596</v>
      </c>
      <c r="AT69" s="132">
        <f t="shared" si="15"/>
        <v>1.673582667</v>
      </c>
      <c r="AU69" s="133">
        <v>0.0</v>
      </c>
      <c r="AV69" s="134">
        <f t="shared" si="84"/>
        <v>9.456389867</v>
      </c>
      <c r="AW69" s="3">
        <v>0.0</v>
      </c>
      <c r="AX69" s="43">
        <v>0.0</v>
      </c>
      <c r="AY69" s="43">
        <v>0.0</v>
      </c>
      <c r="AZ69" s="43">
        <f t="shared" si="17"/>
        <v>0</v>
      </c>
      <c r="BA69" s="135">
        <f t="shared" si="7"/>
        <v>3</v>
      </c>
      <c r="BB69" s="136" t="s">
        <v>320</v>
      </c>
      <c r="BC69" s="48" t="str">
        <f t="shared" ref="BC69:BD69" si="86">B69</f>
        <v>HIP_34834_</v>
      </c>
      <c r="BD69" s="106" t="str">
        <f t="shared" si="86"/>
        <v>HD_55892_</v>
      </c>
      <c r="BE69" s="137">
        <v>0.0</v>
      </c>
      <c r="BF69" s="48" t="s">
        <v>228</v>
      </c>
      <c r="BG69" s="50">
        <v>1.70491121</v>
      </c>
      <c r="BH69" s="50">
        <v>108.14011</v>
      </c>
      <c r="BI69" s="50">
        <v>-46.759304</v>
      </c>
      <c r="BJ69" s="50">
        <v>2020.27264</v>
      </c>
      <c r="BK69" s="50">
        <v>1930.17264</v>
      </c>
      <c r="BL69" s="50">
        <v>3.78465224</v>
      </c>
      <c r="BM69" s="50">
        <v>510.0</v>
      </c>
      <c r="BN69" s="50">
        <v>163631.837</v>
      </c>
      <c r="BO69" s="50">
        <v>156343.984</v>
      </c>
      <c r="BP69" s="50">
        <v>3.78997343</v>
      </c>
      <c r="BQ69" s="50">
        <v>41252.0</v>
      </c>
      <c r="BR69" s="169">
        <v>20500.1187</v>
      </c>
      <c r="BS69" s="50">
        <v>13139.1254</v>
      </c>
      <c r="BT69" s="50">
        <v>0.31534405</v>
      </c>
      <c r="BU69" s="50">
        <v>41666.0</v>
      </c>
      <c r="BV69" s="169">
        <v>253.194758</v>
      </c>
      <c r="BW69" s="50">
        <v>162.211424</v>
      </c>
      <c r="BX69" s="50">
        <v>0.31497364</v>
      </c>
      <c r="BY69" s="50">
        <v>515.0</v>
      </c>
      <c r="BZ69" s="139">
        <f t="shared" si="19"/>
        <v>2.415250602</v>
      </c>
      <c r="CA69" s="140">
        <f t="shared" si="20"/>
        <v>112.7197456</v>
      </c>
      <c r="CB69" s="141">
        <f t="shared" si="21"/>
        <v>1146.49738</v>
      </c>
      <c r="CC69" s="141">
        <f t="shared" si="22"/>
        <v>4.842736849</v>
      </c>
      <c r="CD69" s="174">
        <f t="shared" si="23"/>
        <v>0.2367500635</v>
      </c>
    </row>
    <row r="70" ht="15.75" customHeight="1">
      <c r="A70" s="111">
        <f t="shared" si="9"/>
        <v>5.754733268</v>
      </c>
      <c r="B70" s="112" t="s">
        <v>681</v>
      </c>
      <c r="C70" s="112" t="s">
        <v>682</v>
      </c>
      <c r="D70" s="113">
        <v>4.67</v>
      </c>
      <c r="E70" s="111">
        <v>0.786</v>
      </c>
      <c r="F70" s="111">
        <v>0.007</v>
      </c>
      <c r="G70" s="114">
        <v>173.77</v>
      </c>
      <c r="H70" s="114">
        <v>0.18</v>
      </c>
      <c r="I70" s="114" t="s">
        <v>273</v>
      </c>
      <c r="J70" s="115">
        <f t="shared" si="10"/>
        <v>5.869874006</v>
      </c>
      <c r="K70" s="144" t="s">
        <v>368</v>
      </c>
      <c r="L70" s="157" t="s">
        <v>683</v>
      </c>
      <c r="M70" s="114" t="s">
        <v>444</v>
      </c>
      <c r="N70" s="154">
        <v>-0.19</v>
      </c>
      <c r="O70" s="118">
        <f t="shared" si="11"/>
        <v>5.679874006</v>
      </c>
      <c r="P70" s="119">
        <f t="shared" si="12"/>
        <v>-0.3759496022</v>
      </c>
      <c r="Q70" s="114" t="s">
        <v>508</v>
      </c>
      <c r="R70" s="120">
        <v>15.0</v>
      </c>
      <c r="S70" s="97" t="str">
        <f t="shared" si="4"/>
        <v>HIP_96100_</v>
      </c>
      <c r="T70" s="121">
        <v>1.0</v>
      </c>
      <c r="U70" s="121">
        <v>1.0</v>
      </c>
      <c r="V70" s="178">
        <v>3.0</v>
      </c>
      <c r="W70" s="121">
        <v>1.0</v>
      </c>
      <c r="X70" s="120">
        <v>0.0</v>
      </c>
      <c r="Y70" s="156">
        <f t="shared" si="13"/>
        <v>6</v>
      </c>
      <c r="Z70" s="143">
        <v>-4.832</v>
      </c>
      <c r="AA70" s="114" t="s">
        <v>408</v>
      </c>
      <c r="AB70" s="147">
        <v>1.8</v>
      </c>
      <c r="AC70" s="126" t="s">
        <v>297</v>
      </c>
      <c r="AD70" s="127">
        <v>0.87</v>
      </c>
      <c r="AE70" s="104" t="str">
        <f t="shared" si="14"/>
        <v>K0V</v>
      </c>
      <c r="AF70" s="104" t="str">
        <f t="shared" si="5"/>
        <v>HIP_96100_</v>
      </c>
      <c r="AG70" s="103">
        <v>0.0</v>
      </c>
      <c r="AH70" s="104" t="str">
        <f t="shared" si="6"/>
        <v>HD_185144_</v>
      </c>
      <c r="AI70" s="144" t="s">
        <v>655</v>
      </c>
      <c r="AJ70" s="149">
        <v>5318.0</v>
      </c>
      <c r="AK70" s="45">
        <v>10.0</v>
      </c>
      <c r="AL70" s="3" t="s">
        <v>636</v>
      </c>
      <c r="AM70" s="130"/>
      <c r="AN70" s="130">
        <v>4.59</v>
      </c>
      <c r="AO70" s="131">
        <v>0.04</v>
      </c>
      <c r="AP70" s="3" t="s">
        <v>636</v>
      </c>
      <c r="AQ70" s="130">
        <v>-0.15</v>
      </c>
      <c r="AR70" s="131">
        <v>0.02</v>
      </c>
      <c r="AS70" s="3" t="s">
        <v>636</v>
      </c>
      <c r="AT70" s="132">
        <f t="shared" si="15"/>
        <v>0.7641545049</v>
      </c>
      <c r="AU70" s="133">
        <v>0.0</v>
      </c>
      <c r="AV70" s="150">
        <v>0.0</v>
      </c>
      <c r="AW70" s="3">
        <v>1.0</v>
      </c>
      <c r="AX70" s="67">
        <v>2.0</v>
      </c>
      <c r="AY70" s="67">
        <v>1.0</v>
      </c>
      <c r="AZ70" s="67">
        <f t="shared" si="17"/>
        <v>4</v>
      </c>
      <c r="BA70" s="135">
        <f t="shared" si="7"/>
        <v>6</v>
      </c>
      <c r="BB70" s="170" t="s">
        <v>509</v>
      </c>
      <c r="BC70" s="48" t="str">
        <f t="shared" ref="BC70:BD70" si="87">B70</f>
        <v>HIP_96100_</v>
      </c>
      <c r="BD70" s="106" t="str">
        <f t="shared" si="87"/>
        <v>HD_185144_</v>
      </c>
      <c r="BE70" s="177" t="s">
        <v>546</v>
      </c>
      <c r="BF70" s="48" t="s">
        <v>476</v>
      </c>
      <c r="BG70" s="50">
        <v>0.78305698</v>
      </c>
      <c r="BH70" s="50">
        <v>293.08997</v>
      </c>
      <c r="BI70" s="50">
        <v>69.66118</v>
      </c>
      <c r="BJ70" s="50">
        <v>5.77214613</v>
      </c>
      <c r="BK70" s="50">
        <v>4.53547946</v>
      </c>
      <c r="BL70" s="50">
        <v>0.64792564</v>
      </c>
      <c r="BM70" s="50">
        <v>7.0</v>
      </c>
      <c r="BN70" s="50">
        <v>55.6619767</v>
      </c>
      <c r="BO70" s="50">
        <v>52.4819767</v>
      </c>
      <c r="BP70" s="50">
        <v>2.91566537</v>
      </c>
      <c r="BQ70" s="50">
        <v>18.0</v>
      </c>
      <c r="BR70" s="152">
        <v>7.59990405</v>
      </c>
      <c r="BS70" s="50">
        <v>4.41990405</v>
      </c>
      <c r="BT70" s="50">
        <v>0.24555023</v>
      </c>
      <c r="BU70" s="50">
        <v>18.0</v>
      </c>
      <c r="BV70" s="152">
        <v>5.31836782</v>
      </c>
      <c r="BW70" s="50">
        <v>1.25503448</v>
      </c>
      <c r="BX70" s="50">
        <v>0.05456672</v>
      </c>
      <c r="BY70" s="50">
        <v>23.0</v>
      </c>
      <c r="BZ70" s="139">
        <f t="shared" si="19"/>
        <v>0.6486720701</v>
      </c>
      <c r="CA70" s="140">
        <f t="shared" si="20"/>
        <v>112.7197456</v>
      </c>
      <c r="CB70" s="141">
        <f t="shared" si="21"/>
        <v>204.5860224</v>
      </c>
      <c r="CC70" s="141">
        <f t="shared" si="22"/>
        <v>11.98030192</v>
      </c>
      <c r="CD70" s="174">
        <f t="shared" si="23"/>
        <v>0.3891409089</v>
      </c>
    </row>
    <row r="71" ht="15.75" customHeight="1">
      <c r="A71" s="111">
        <f t="shared" si="9"/>
        <v>18.33516685</v>
      </c>
      <c r="B71" s="112" t="s">
        <v>684</v>
      </c>
      <c r="C71" s="112" t="s">
        <v>685</v>
      </c>
      <c r="D71" s="113">
        <v>4.49</v>
      </c>
      <c r="E71" s="111">
        <v>0.395</v>
      </c>
      <c r="F71" s="111">
        <v>0.015</v>
      </c>
      <c r="G71" s="114">
        <v>54.54</v>
      </c>
      <c r="H71" s="114">
        <v>0.15</v>
      </c>
      <c r="I71" s="114" t="s">
        <v>273</v>
      </c>
      <c r="J71" s="115">
        <f t="shared" si="10"/>
        <v>3.173575668</v>
      </c>
      <c r="K71" s="116" t="s">
        <v>277</v>
      </c>
      <c r="L71" s="153" t="s">
        <v>686</v>
      </c>
      <c r="M71" s="114" t="s">
        <v>281</v>
      </c>
      <c r="N71" s="154">
        <v>-0.01</v>
      </c>
      <c r="O71" s="118">
        <f t="shared" si="11"/>
        <v>3.163575668</v>
      </c>
      <c r="P71" s="119">
        <f t="shared" si="12"/>
        <v>0.6305697328</v>
      </c>
      <c r="Q71" s="114" t="s">
        <v>205</v>
      </c>
      <c r="R71" s="120" t="s">
        <v>287</v>
      </c>
      <c r="S71" s="97" t="str">
        <f t="shared" si="4"/>
        <v>HIP_96441_</v>
      </c>
      <c r="T71" s="121">
        <v>1.0</v>
      </c>
      <c r="U71" s="120">
        <v>0.0</v>
      </c>
      <c r="V71" s="120">
        <v>0.0</v>
      </c>
      <c r="W71" s="120">
        <v>0.0</v>
      </c>
      <c r="X71" s="120">
        <v>0.0</v>
      </c>
      <c r="Y71" s="122">
        <f t="shared" si="13"/>
        <v>1</v>
      </c>
      <c r="Z71" s="143">
        <v>-4.626</v>
      </c>
      <c r="AA71" s="114" t="s">
        <v>353</v>
      </c>
      <c r="AB71" s="175">
        <v>5.8</v>
      </c>
      <c r="AC71" s="126" t="s">
        <v>297</v>
      </c>
      <c r="AD71" s="127">
        <v>1.42</v>
      </c>
      <c r="AE71" s="104" t="str">
        <f t="shared" si="14"/>
        <v>F3+V</v>
      </c>
      <c r="AF71" s="104" t="str">
        <f t="shared" si="5"/>
        <v>HIP_96441_</v>
      </c>
      <c r="AG71" s="103">
        <v>0.0</v>
      </c>
      <c r="AH71" s="104" t="str">
        <f t="shared" si="6"/>
        <v>HD_185395_</v>
      </c>
      <c r="AI71" s="128" t="s">
        <v>277</v>
      </c>
      <c r="AJ71" s="129">
        <v>6594.0</v>
      </c>
      <c r="AK71" s="45">
        <v>44.0</v>
      </c>
      <c r="AL71" s="3" t="s">
        <v>687</v>
      </c>
      <c r="AM71" s="130"/>
      <c r="AN71" s="130">
        <v>4.04</v>
      </c>
      <c r="AO71" s="131">
        <v>0.06</v>
      </c>
      <c r="AP71" s="3" t="s">
        <v>687</v>
      </c>
      <c r="AQ71" s="130">
        <v>-0.08</v>
      </c>
      <c r="AR71" s="131">
        <v>0.03</v>
      </c>
      <c r="AS71" s="3" t="s">
        <v>687</v>
      </c>
      <c r="AT71" s="132">
        <f t="shared" si="15"/>
        <v>1.583578605</v>
      </c>
      <c r="AU71" s="133">
        <v>0.0</v>
      </c>
      <c r="AV71" s="134">
        <f t="shared" ref="AV71:AV72" si="89">sqrt( (0.032*(AB71^1.5)*(400/$AV$7))^2 + 1^2)</f>
        <v>1.095351399</v>
      </c>
      <c r="AW71" s="3">
        <v>0.0</v>
      </c>
      <c r="AX71" s="64">
        <v>1.0</v>
      </c>
      <c r="AY71" s="43">
        <v>0.0</v>
      </c>
      <c r="AZ71" s="43">
        <f t="shared" si="17"/>
        <v>1</v>
      </c>
      <c r="BA71" s="135">
        <f t="shared" si="7"/>
        <v>1</v>
      </c>
      <c r="BB71" s="136" t="s">
        <v>320</v>
      </c>
      <c r="BC71" s="48" t="str">
        <f t="shared" ref="BC71:BD71" si="88">B71</f>
        <v>HIP_96441_</v>
      </c>
      <c r="BD71" s="106" t="str">
        <f t="shared" si="88"/>
        <v>HD_185395_</v>
      </c>
      <c r="BE71" s="137">
        <v>0.0</v>
      </c>
      <c r="BF71" s="48" t="s">
        <v>479</v>
      </c>
      <c r="BG71" s="50">
        <v>1.88442127</v>
      </c>
      <c r="BH71" s="50">
        <v>294.11057</v>
      </c>
      <c r="BI71" s="50">
        <v>50.221104</v>
      </c>
      <c r="BJ71" s="50">
        <v>12.9591443</v>
      </c>
      <c r="BK71" s="50">
        <v>12.075811</v>
      </c>
      <c r="BL71" s="50">
        <v>2.41516219</v>
      </c>
      <c r="BM71" s="50">
        <v>5.0</v>
      </c>
      <c r="BN71" s="50">
        <v>1039.97402</v>
      </c>
      <c r="BO71" s="50">
        <v>978.140687</v>
      </c>
      <c r="BP71" s="50">
        <v>2.79468768</v>
      </c>
      <c r="BQ71" s="50">
        <v>350.0</v>
      </c>
      <c r="BR71" s="169">
        <v>144.235301</v>
      </c>
      <c r="BS71" s="50">
        <v>82.2253006</v>
      </c>
      <c r="BT71" s="50">
        <v>0.23426012</v>
      </c>
      <c r="BU71" s="50">
        <v>351.0</v>
      </c>
      <c r="BV71" s="152">
        <v>5.3156894</v>
      </c>
      <c r="BW71" s="50">
        <v>2.84235607</v>
      </c>
      <c r="BX71" s="50">
        <v>0.20302543</v>
      </c>
      <c r="BY71" s="50">
        <v>14.0</v>
      </c>
      <c r="BZ71" s="139">
        <f t="shared" si="19"/>
        <v>2.066735343</v>
      </c>
      <c r="CA71" s="140">
        <f t="shared" si="20"/>
        <v>112.7197456</v>
      </c>
      <c r="CB71" s="141">
        <f t="shared" si="21"/>
        <v>910.7116961</v>
      </c>
      <c r="CC71" s="141">
        <f t="shared" si="22"/>
        <v>5.25355621</v>
      </c>
      <c r="CD71" s="174">
        <f t="shared" si="23"/>
        <v>0.2384173174</v>
      </c>
    </row>
    <row r="72" ht="15.75" customHeight="1">
      <c r="A72" s="111">
        <f t="shared" si="9"/>
        <v>24.17210539</v>
      </c>
      <c r="B72" s="112" t="s">
        <v>688</v>
      </c>
      <c r="C72" s="112" t="s">
        <v>689</v>
      </c>
      <c r="D72" s="113">
        <v>4.51</v>
      </c>
      <c r="E72" s="111">
        <v>0.278</v>
      </c>
      <c r="F72" s="111">
        <v>0.004</v>
      </c>
      <c r="G72" s="114">
        <v>41.37</v>
      </c>
      <c r="H72" s="114">
        <v>0.25</v>
      </c>
      <c r="I72" s="114" t="s">
        <v>273</v>
      </c>
      <c r="J72" s="115">
        <f t="shared" si="10"/>
        <v>2.593427604</v>
      </c>
      <c r="K72" s="116" t="s">
        <v>277</v>
      </c>
      <c r="L72" s="117" t="s">
        <v>690</v>
      </c>
      <c r="M72" s="114" t="s">
        <v>691</v>
      </c>
      <c r="N72" s="154">
        <v>0.02</v>
      </c>
      <c r="O72" s="118">
        <f t="shared" si="11"/>
        <v>2.613427604</v>
      </c>
      <c r="P72" s="119">
        <f t="shared" si="12"/>
        <v>0.8506289582</v>
      </c>
      <c r="Q72" s="114" t="s">
        <v>205</v>
      </c>
      <c r="R72" s="120" t="s">
        <v>287</v>
      </c>
      <c r="S72" s="97" t="str">
        <f t="shared" si="4"/>
        <v>HIP_102333_</v>
      </c>
      <c r="T72" s="121">
        <v>1.0</v>
      </c>
      <c r="U72" s="120">
        <v>0.0</v>
      </c>
      <c r="V72" s="120">
        <v>0.0</v>
      </c>
      <c r="W72" s="120">
        <v>0.0</v>
      </c>
      <c r="X72" s="120">
        <v>0.0</v>
      </c>
      <c r="Y72" s="122">
        <f t="shared" si="13"/>
        <v>1</v>
      </c>
      <c r="Z72" s="160" t="s">
        <v>287</v>
      </c>
      <c r="AA72" s="114" t="s">
        <v>287</v>
      </c>
      <c r="AB72" s="125">
        <v>128.0</v>
      </c>
      <c r="AC72" s="126" t="s">
        <v>297</v>
      </c>
      <c r="AD72" s="127">
        <v>1.67</v>
      </c>
      <c r="AE72" s="104" t="str">
        <f t="shared" si="14"/>
        <v>A9IV</v>
      </c>
      <c r="AF72" s="104" t="str">
        <f t="shared" si="5"/>
        <v>HIP_102333_</v>
      </c>
      <c r="AG72" s="103">
        <v>0.0</v>
      </c>
      <c r="AH72" s="104" t="str">
        <f t="shared" si="6"/>
        <v>HD_197157_</v>
      </c>
      <c r="AI72" s="128" t="s">
        <v>277</v>
      </c>
      <c r="AJ72" s="129">
        <v>7300.0</v>
      </c>
      <c r="AK72" s="171" t="s">
        <v>429</v>
      </c>
      <c r="AL72" s="91" t="s">
        <v>429</v>
      </c>
      <c r="AM72" s="172"/>
      <c r="AN72" s="172">
        <v>4.2</v>
      </c>
      <c r="AO72" s="173" t="s">
        <v>429</v>
      </c>
      <c r="AP72" s="91" t="s">
        <v>429</v>
      </c>
      <c r="AQ72" s="172">
        <v>0.0</v>
      </c>
      <c r="AR72" s="173">
        <v>0.0</v>
      </c>
      <c r="AS72" s="91" t="s">
        <v>429</v>
      </c>
      <c r="AT72" s="132">
        <f t="shared" si="15"/>
        <v>1.66464413</v>
      </c>
      <c r="AU72" s="133">
        <v>0.0</v>
      </c>
      <c r="AV72" s="134">
        <f t="shared" si="89"/>
        <v>46.35173835</v>
      </c>
      <c r="AW72" s="3">
        <v>0.0</v>
      </c>
      <c r="AX72" s="43">
        <v>0.0</v>
      </c>
      <c r="AY72" s="43">
        <v>0.0</v>
      </c>
      <c r="AZ72" s="43">
        <f t="shared" si="17"/>
        <v>0</v>
      </c>
      <c r="BA72" s="135">
        <f t="shared" si="7"/>
        <v>1</v>
      </c>
      <c r="BB72" s="136" t="s">
        <v>320</v>
      </c>
      <c r="BC72" s="48" t="str">
        <f t="shared" ref="BC72:BD72" si="90">B72</f>
        <v>HIP_102333_</v>
      </c>
      <c r="BD72" s="106" t="str">
        <f t="shared" si="90"/>
        <v>HD_197157_</v>
      </c>
      <c r="BE72" s="137">
        <v>0.0</v>
      </c>
      <c r="BF72" s="48" t="s">
        <v>63</v>
      </c>
      <c r="BG72" s="50">
        <v>1.69977775</v>
      </c>
      <c r="BH72" s="50">
        <v>311.00974</v>
      </c>
      <c r="BI72" s="50">
        <v>-51.92097</v>
      </c>
      <c r="BJ72" s="50">
        <v>48548.2671</v>
      </c>
      <c r="BK72" s="50">
        <v>46969.3971</v>
      </c>
      <c r="BL72" s="50">
        <v>5.25561118</v>
      </c>
      <c r="BM72" s="50">
        <v>8937.0</v>
      </c>
      <c r="BN72" s="50">
        <v>3932408.75</v>
      </c>
      <c r="BO72" s="50">
        <v>3804521.17</v>
      </c>
      <c r="BP72" s="50">
        <v>5.25564748</v>
      </c>
      <c r="BQ72" s="50">
        <v>723892.0</v>
      </c>
      <c r="BR72" s="169">
        <v>449669.459</v>
      </c>
      <c r="BS72" s="50">
        <v>319646.856</v>
      </c>
      <c r="BT72" s="50">
        <v>0.43431637</v>
      </c>
      <c r="BU72" s="50">
        <v>735977.0</v>
      </c>
      <c r="BV72" s="169">
        <v>5551.62748</v>
      </c>
      <c r="BW72" s="50">
        <v>3946.25748</v>
      </c>
      <c r="BX72" s="50">
        <v>0.43427506</v>
      </c>
      <c r="BY72" s="50">
        <v>9087.0</v>
      </c>
      <c r="BZ72" s="139">
        <f t="shared" si="19"/>
        <v>2.662652428</v>
      </c>
      <c r="CA72" s="140">
        <f t="shared" si="20"/>
        <v>110.153931</v>
      </c>
      <c r="CB72" s="141">
        <f t="shared" si="21"/>
        <v>1228.036485</v>
      </c>
      <c r="CC72" s="141">
        <f t="shared" si="22"/>
        <v>4.268001011</v>
      </c>
      <c r="CD72" s="187">
        <f t="shared" si="23"/>
        <v>0.1981114928</v>
      </c>
    </row>
    <row r="73" ht="15.75" customHeight="1">
      <c r="A73" s="111">
        <f t="shared" si="9"/>
        <v>15.83212877</v>
      </c>
      <c r="B73" s="112" t="s">
        <v>692</v>
      </c>
      <c r="C73" s="112" t="s">
        <v>693</v>
      </c>
      <c r="D73" s="113">
        <v>4.6</v>
      </c>
      <c r="E73" s="111">
        <v>0.563</v>
      </c>
      <c r="F73" s="111">
        <v>0.014</v>
      </c>
      <c r="G73" s="114">
        <v>63.1627</v>
      </c>
      <c r="H73" s="114">
        <v>0.149</v>
      </c>
      <c r="I73" s="114" t="s">
        <v>577</v>
      </c>
      <c r="J73" s="115">
        <f t="shared" si="10"/>
        <v>3.602303432</v>
      </c>
      <c r="K73" s="144" t="s">
        <v>368</v>
      </c>
      <c r="L73" s="145" t="s">
        <v>694</v>
      </c>
      <c r="M73" s="114" t="s">
        <v>281</v>
      </c>
      <c r="N73" s="154">
        <v>-0.065</v>
      </c>
      <c r="O73" s="118">
        <f t="shared" si="11"/>
        <v>3.537303432</v>
      </c>
      <c r="P73" s="119">
        <f t="shared" si="12"/>
        <v>0.4810786272</v>
      </c>
      <c r="Q73" s="154" t="s">
        <v>502</v>
      </c>
      <c r="R73" s="120">
        <v>109.0</v>
      </c>
      <c r="S73" s="97" t="str">
        <f t="shared" si="4"/>
        <v>HIP_77760_</v>
      </c>
      <c r="T73" s="121">
        <v>1.0</v>
      </c>
      <c r="U73" s="121">
        <v>1.0</v>
      </c>
      <c r="V73" s="165">
        <v>1.0</v>
      </c>
      <c r="W73" s="120">
        <v>0.0</v>
      </c>
      <c r="X73" s="120">
        <v>0.0</v>
      </c>
      <c r="Y73" s="122">
        <f t="shared" si="13"/>
        <v>3</v>
      </c>
      <c r="Z73" s="146">
        <v>-5.042</v>
      </c>
      <c r="AA73" s="114" t="s">
        <v>408</v>
      </c>
      <c r="AB73" s="147">
        <v>3.4</v>
      </c>
      <c r="AC73" s="126" t="s">
        <v>297</v>
      </c>
      <c r="AD73" s="127">
        <v>1.08</v>
      </c>
      <c r="AE73" s="104" t="str">
        <f t="shared" si="14"/>
        <v>G0V_Fe-0.8_CH-0.5</v>
      </c>
      <c r="AF73" s="104" t="str">
        <f t="shared" si="5"/>
        <v>HIP_77760_</v>
      </c>
      <c r="AG73" s="103">
        <v>1.0</v>
      </c>
      <c r="AH73" s="104" t="str">
        <f t="shared" si="6"/>
        <v>HD_142373_</v>
      </c>
      <c r="AI73" s="148" t="s">
        <v>379</v>
      </c>
      <c r="AJ73" s="149">
        <v>5776.0</v>
      </c>
      <c r="AK73" s="45">
        <v>20.0</v>
      </c>
      <c r="AL73" s="3" t="s">
        <v>636</v>
      </c>
      <c r="AM73" s="130"/>
      <c r="AN73" s="130">
        <v>3.83</v>
      </c>
      <c r="AO73" s="131">
        <v>0.05</v>
      </c>
      <c r="AP73" s="3" t="s">
        <v>636</v>
      </c>
      <c r="AQ73" s="130">
        <v>-0.51</v>
      </c>
      <c r="AR73" s="131">
        <v>0.02</v>
      </c>
      <c r="AS73" s="3" t="s">
        <v>636</v>
      </c>
      <c r="AT73" s="132">
        <f t="shared" si="15"/>
        <v>1.737551114</v>
      </c>
      <c r="AU73" s="133">
        <v>0.0</v>
      </c>
      <c r="AV73" s="150">
        <v>0.0</v>
      </c>
      <c r="AW73" s="3">
        <v>1.0</v>
      </c>
      <c r="AX73" s="67">
        <v>2.0</v>
      </c>
      <c r="AY73" s="67">
        <v>1.0</v>
      </c>
      <c r="AZ73" s="67">
        <f t="shared" si="17"/>
        <v>4</v>
      </c>
      <c r="BA73" s="135">
        <f t="shared" si="7"/>
        <v>3</v>
      </c>
      <c r="BB73" s="170" t="s">
        <v>509</v>
      </c>
      <c r="BC73" s="48" t="str">
        <f t="shared" ref="BC73:BD73" si="91">B73</f>
        <v>HIP_77760_</v>
      </c>
      <c r="BD73" s="106" t="str">
        <f t="shared" si="91"/>
        <v>HD_142373_</v>
      </c>
      <c r="BE73" s="137">
        <v>0.0</v>
      </c>
      <c r="BF73" s="48" t="s">
        <v>403</v>
      </c>
      <c r="BG73" s="50">
        <v>2.0928868</v>
      </c>
      <c r="BH73" s="50">
        <v>238.16893</v>
      </c>
      <c r="BI73" s="50">
        <v>42.45152</v>
      </c>
      <c r="BJ73" s="50">
        <v>6.09830458</v>
      </c>
      <c r="BK73" s="50">
        <v>5.39163791</v>
      </c>
      <c r="BL73" s="50">
        <v>1.34790948</v>
      </c>
      <c r="BM73" s="50">
        <v>4.0</v>
      </c>
      <c r="BN73" s="50">
        <v>235.851335</v>
      </c>
      <c r="BO73" s="50">
        <v>218.361335</v>
      </c>
      <c r="BP73" s="50">
        <v>2.20567005</v>
      </c>
      <c r="BQ73" s="50">
        <v>99.0</v>
      </c>
      <c r="BR73" s="50">
        <v>35.6815674</v>
      </c>
      <c r="BS73" s="50">
        <v>18.3682341</v>
      </c>
      <c r="BT73" s="50">
        <v>0.18743096</v>
      </c>
      <c r="BU73" s="50">
        <v>98.0</v>
      </c>
      <c r="BV73" s="152">
        <v>5.2209149</v>
      </c>
      <c r="BW73" s="50">
        <v>2.0409149</v>
      </c>
      <c r="BX73" s="50">
        <v>0.11338416</v>
      </c>
      <c r="BY73" s="50">
        <v>18.0</v>
      </c>
      <c r="BZ73" s="139">
        <f t="shared" si="19"/>
        <v>1.739960197</v>
      </c>
      <c r="CA73" s="140">
        <f t="shared" si="20"/>
        <v>109.9005839</v>
      </c>
      <c r="CB73" s="141">
        <f t="shared" si="21"/>
        <v>806.6680935</v>
      </c>
      <c r="CC73" s="141">
        <f t="shared" si="22"/>
        <v>6.565358629</v>
      </c>
      <c r="CD73" s="174">
        <f t="shared" si="23"/>
        <v>0.3056345072</v>
      </c>
    </row>
    <row r="74" ht="15.75" customHeight="1">
      <c r="A74" s="111">
        <f t="shared" si="9"/>
        <v>21.42203771</v>
      </c>
      <c r="B74" s="112" t="s">
        <v>695</v>
      </c>
      <c r="C74" s="112" t="s">
        <v>696</v>
      </c>
      <c r="D74" s="113">
        <v>4.57</v>
      </c>
      <c r="E74" s="111">
        <v>0.434</v>
      </c>
      <c r="F74" s="111">
        <v>0.004</v>
      </c>
      <c r="G74" s="114">
        <v>46.6809</v>
      </c>
      <c r="H74" s="114">
        <v>0.4471</v>
      </c>
      <c r="I74" s="114" t="s">
        <v>577</v>
      </c>
      <c r="J74" s="115">
        <f t="shared" si="10"/>
        <v>2.915696103</v>
      </c>
      <c r="K74" s="116" t="s">
        <v>277</v>
      </c>
      <c r="L74" s="153" t="s">
        <v>398</v>
      </c>
      <c r="M74" s="114" t="s">
        <v>550</v>
      </c>
      <c r="N74" s="154">
        <v>-0.02</v>
      </c>
      <c r="O74" s="118">
        <f t="shared" si="11"/>
        <v>2.895696103</v>
      </c>
      <c r="P74" s="119">
        <f t="shared" si="12"/>
        <v>0.7377215588</v>
      </c>
      <c r="Q74" s="114" t="s">
        <v>205</v>
      </c>
      <c r="R74" s="120" t="s">
        <v>287</v>
      </c>
      <c r="S74" s="97" t="str">
        <f t="shared" si="4"/>
        <v>HIP_86614_</v>
      </c>
      <c r="T74" s="121">
        <v>1.0</v>
      </c>
      <c r="U74" s="120">
        <v>0.0</v>
      </c>
      <c r="V74" s="120">
        <v>0.0</v>
      </c>
      <c r="W74" s="120">
        <v>0.0</v>
      </c>
      <c r="X74" s="120">
        <v>0.0</v>
      </c>
      <c r="Y74" s="122">
        <f t="shared" si="13"/>
        <v>1</v>
      </c>
      <c r="Z74" s="143">
        <v>-4.675</v>
      </c>
      <c r="AA74" t="s">
        <v>353</v>
      </c>
      <c r="AB74" s="125">
        <v>11.9</v>
      </c>
      <c r="AC74" s="126" t="s">
        <v>297</v>
      </c>
      <c r="AD74" s="127">
        <v>1.33</v>
      </c>
      <c r="AE74" s="104" t="str">
        <f t="shared" si="14"/>
        <v>F5IV-V</v>
      </c>
      <c r="AF74" s="104" t="str">
        <f t="shared" si="5"/>
        <v>HIP_86614_</v>
      </c>
      <c r="AG74" s="103">
        <v>1.0</v>
      </c>
      <c r="AH74" s="104" t="str">
        <f t="shared" si="6"/>
        <v>HD_162003_</v>
      </c>
      <c r="AI74" s="128" t="s">
        <v>277</v>
      </c>
      <c r="AJ74" s="149">
        <v>6423.0</v>
      </c>
      <c r="AK74" s="45">
        <v>80.0</v>
      </c>
      <c r="AL74" s="3" t="s">
        <v>697</v>
      </c>
      <c r="AM74" s="130"/>
      <c r="AN74" s="130">
        <v>4.06</v>
      </c>
      <c r="AO74" s="131">
        <v>0.1</v>
      </c>
      <c r="AP74" s="3" t="s">
        <v>697</v>
      </c>
      <c r="AQ74" s="130">
        <v>-0.07</v>
      </c>
      <c r="AR74" s="131">
        <v>0.07</v>
      </c>
      <c r="AS74" s="3" t="s">
        <v>697</v>
      </c>
      <c r="AT74" s="132">
        <f t="shared" si="15"/>
        <v>1.888154727</v>
      </c>
      <c r="AU74" s="133">
        <v>0.0</v>
      </c>
      <c r="AV74" s="134">
        <f t="shared" ref="AV74:AV75" si="93">sqrt( (0.032*(AB74^1.5)*(400/$AV$7))^2 + 1^2)</f>
        <v>1.65093998</v>
      </c>
      <c r="AW74" s="3">
        <v>1.0</v>
      </c>
      <c r="AX74" s="43">
        <v>0.0</v>
      </c>
      <c r="AY74" s="43">
        <v>0.0</v>
      </c>
      <c r="AZ74" s="43">
        <f t="shared" si="17"/>
        <v>1</v>
      </c>
      <c r="BA74" s="135">
        <f t="shared" si="7"/>
        <v>1</v>
      </c>
      <c r="BB74" s="136" t="s">
        <v>320</v>
      </c>
      <c r="BC74" s="48" t="str">
        <f t="shared" ref="BC74:BD74" si="92">B74</f>
        <v>HIP_86614_</v>
      </c>
      <c r="BD74" s="106" t="str">
        <f t="shared" si="92"/>
        <v>HD_162003_</v>
      </c>
      <c r="BE74" s="137">
        <v>0.0</v>
      </c>
      <c r="BF74" s="48" t="s">
        <v>448</v>
      </c>
      <c r="BG74" s="50">
        <v>1.78221326</v>
      </c>
      <c r="BH74" s="50">
        <v>265.48483</v>
      </c>
      <c r="BI74" s="50">
        <v>72.14884</v>
      </c>
      <c r="BJ74" s="50">
        <v>36.2989668</v>
      </c>
      <c r="BK74" s="50">
        <v>34.7089668</v>
      </c>
      <c r="BL74" s="50">
        <v>3.85655186</v>
      </c>
      <c r="BM74" s="50">
        <v>9.0</v>
      </c>
      <c r="BN74" s="50">
        <v>2926.61298</v>
      </c>
      <c r="BO74" s="50">
        <v>2811.42631</v>
      </c>
      <c r="BP74" s="50">
        <v>4.31200354</v>
      </c>
      <c r="BQ74" s="50">
        <v>652.0</v>
      </c>
      <c r="BR74" s="169">
        <v>351.731869</v>
      </c>
      <c r="BS74" s="50">
        <v>236.368535</v>
      </c>
      <c r="BT74" s="50">
        <v>0.36197325</v>
      </c>
      <c r="BU74" s="50">
        <v>653.0</v>
      </c>
      <c r="BV74" s="152">
        <v>5.50993675</v>
      </c>
      <c r="BW74" s="50">
        <v>3.56660341</v>
      </c>
      <c r="BX74" s="50">
        <v>0.32423667</v>
      </c>
      <c r="BY74" s="50">
        <v>11.0</v>
      </c>
      <c r="BZ74" s="139">
        <f t="shared" si="19"/>
        <v>2.338087604</v>
      </c>
      <c r="CA74" s="140">
        <f t="shared" si="20"/>
        <v>109.1440336</v>
      </c>
      <c r="CB74" s="141">
        <f t="shared" si="21"/>
        <v>1132.304245</v>
      </c>
      <c r="CC74" s="141">
        <f t="shared" si="22"/>
        <v>5.103684021</v>
      </c>
      <c r="CD74" s="174">
        <f t="shared" si="23"/>
        <v>0.2464759224</v>
      </c>
    </row>
    <row r="75" ht="15.75" customHeight="1">
      <c r="A75" s="111">
        <f t="shared" si="9"/>
        <v>17.76394559</v>
      </c>
      <c r="B75" s="112" t="s">
        <v>698</v>
      </c>
      <c r="C75" s="112" t="s">
        <v>699</v>
      </c>
      <c r="D75" s="113">
        <v>4.59</v>
      </c>
      <c r="E75" s="111">
        <v>0.411</v>
      </c>
      <c r="F75" s="111">
        <v>0.015</v>
      </c>
      <c r="G75" s="114">
        <v>56.2938</v>
      </c>
      <c r="H75" s="114">
        <v>0.5309</v>
      </c>
      <c r="I75" s="114" t="s">
        <v>577</v>
      </c>
      <c r="J75" s="115">
        <f t="shared" si="10"/>
        <v>3.342302829</v>
      </c>
      <c r="K75" s="116" t="s">
        <v>277</v>
      </c>
      <c r="L75" s="153" t="s">
        <v>516</v>
      </c>
      <c r="M75" s="114" t="s">
        <v>550</v>
      </c>
      <c r="N75" s="154">
        <v>-0.025</v>
      </c>
      <c r="O75" s="118">
        <f t="shared" si="11"/>
        <v>3.317302829</v>
      </c>
      <c r="P75" s="119">
        <f t="shared" si="12"/>
        <v>0.5690788683</v>
      </c>
      <c r="Q75" s="154" t="s">
        <v>530</v>
      </c>
      <c r="R75" s="120">
        <v>126.0</v>
      </c>
      <c r="S75" s="97" t="str">
        <f t="shared" si="4"/>
        <v>HIP_46509_</v>
      </c>
      <c r="T75" s="121">
        <v>1.0</v>
      </c>
      <c r="U75" s="120">
        <v>0.0</v>
      </c>
      <c r="V75" s="165">
        <v>1.0</v>
      </c>
      <c r="W75" s="120">
        <v>0.0</v>
      </c>
      <c r="X75" s="120">
        <v>0.0</v>
      </c>
      <c r="Y75" s="122">
        <f t="shared" si="13"/>
        <v>2</v>
      </c>
      <c r="Z75" s="143">
        <v>-4.67</v>
      </c>
      <c r="AA75" s="114" t="s">
        <v>503</v>
      </c>
      <c r="AB75" s="125">
        <v>26.9</v>
      </c>
      <c r="AC75" s="126" t="s">
        <v>297</v>
      </c>
      <c r="AD75" s="127">
        <v>1.29</v>
      </c>
      <c r="AE75" s="104" t="str">
        <f t="shared" si="14"/>
        <v>F5.5IV-V</v>
      </c>
      <c r="AF75" s="104" t="str">
        <f t="shared" si="5"/>
        <v>HIP_46509_</v>
      </c>
      <c r="AG75" s="103">
        <v>1.0</v>
      </c>
      <c r="AH75" s="104" t="str">
        <f t="shared" si="6"/>
        <v>HD_81997_</v>
      </c>
      <c r="AI75" s="128" t="s">
        <v>277</v>
      </c>
      <c r="AJ75" s="149">
        <v>5161.0</v>
      </c>
      <c r="AK75" s="45">
        <v>80.0</v>
      </c>
      <c r="AL75" s="3" t="s">
        <v>595</v>
      </c>
      <c r="AM75" s="172"/>
      <c r="AN75" s="172">
        <v>4.2</v>
      </c>
      <c r="AO75" s="173" t="s">
        <v>429</v>
      </c>
      <c r="AP75" s="91" t="s">
        <v>429</v>
      </c>
      <c r="AQ75" s="172">
        <v>0.0</v>
      </c>
      <c r="AR75" s="173">
        <v>0.0</v>
      </c>
      <c r="AS75" s="91" t="s">
        <v>429</v>
      </c>
      <c r="AT75" s="132">
        <f t="shared" si="15"/>
        <v>2.408376389</v>
      </c>
      <c r="AU75" s="133">
        <v>0.0</v>
      </c>
      <c r="AV75" s="134">
        <f t="shared" si="93"/>
        <v>4.575179954</v>
      </c>
      <c r="AW75" s="3">
        <v>1.0</v>
      </c>
      <c r="AX75" s="43">
        <v>0.0</v>
      </c>
      <c r="AY75" s="43">
        <v>0.0</v>
      </c>
      <c r="AZ75" s="43">
        <f t="shared" si="17"/>
        <v>1</v>
      </c>
      <c r="BA75" s="135">
        <f t="shared" si="7"/>
        <v>2</v>
      </c>
      <c r="BB75" s="136" t="s">
        <v>320</v>
      </c>
      <c r="BC75" s="48" t="str">
        <f t="shared" ref="BC75:BD75" si="94">B75</f>
        <v>HIP_46509_</v>
      </c>
      <c r="BD75" s="106" t="str">
        <f t="shared" si="94"/>
        <v>HD_81997_</v>
      </c>
      <c r="BE75" s="137">
        <v>0.0</v>
      </c>
      <c r="BF75" s="48" t="s">
        <v>294</v>
      </c>
      <c r="BG75" s="50">
        <v>1.49392487</v>
      </c>
      <c r="BH75" s="50">
        <v>142.28708</v>
      </c>
      <c r="BI75" s="50">
        <v>-2.7689638</v>
      </c>
      <c r="BJ75" s="50">
        <v>70.7187186</v>
      </c>
      <c r="BK75" s="50">
        <v>69.1287186</v>
      </c>
      <c r="BL75" s="50">
        <v>7.68096873</v>
      </c>
      <c r="BM75" s="50">
        <v>9.0</v>
      </c>
      <c r="BN75" s="50">
        <v>5723.44621</v>
      </c>
      <c r="BO75" s="50">
        <v>5599.42621</v>
      </c>
      <c r="BP75" s="50">
        <v>7.97639061</v>
      </c>
      <c r="BQ75" s="50">
        <v>702.0</v>
      </c>
      <c r="BR75" s="169">
        <v>594.461214</v>
      </c>
      <c r="BS75" s="50">
        <v>471.501214</v>
      </c>
      <c r="BT75" s="50">
        <v>0.67744427</v>
      </c>
      <c r="BU75" s="50">
        <v>696.0</v>
      </c>
      <c r="BV75" s="152">
        <v>7.41100265</v>
      </c>
      <c r="BW75" s="50">
        <v>5.82100265</v>
      </c>
      <c r="BX75" s="50">
        <v>0.64677807</v>
      </c>
      <c r="BY75" s="50">
        <v>9.0</v>
      </c>
      <c r="BZ75" s="139">
        <f t="shared" si="19"/>
        <v>1.925481872</v>
      </c>
      <c r="CA75" s="140">
        <f t="shared" si="20"/>
        <v>108.3926914</v>
      </c>
      <c r="CB75" s="141">
        <f t="shared" si="21"/>
        <v>859.2352447</v>
      </c>
      <c r="CC75" s="141">
        <f t="shared" si="22"/>
        <v>5.710516839</v>
      </c>
      <c r="CD75" s="174">
        <f t="shared" si="23"/>
        <v>0.2523692466</v>
      </c>
    </row>
    <row r="76" ht="15.75" customHeight="1">
      <c r="A76" s="111">
        <f t="shared" si="9"/>
        <v>3.497165023</v>
      </c>
      <c r="B76" s="112" t="s">
        <v>700</v>
      </c>
      <c r="C76" s="112" t="s">
        <v>701</v>
      </c>
      <c r="D76" s="113">
        <v>5.2</v>
      </c>
      <c r="E76" s="111">
        <v>1.069</v>
      </c>
      <c r="F76" s="111">
        <v>0.015</v>
      </c>
      <c r="G76" s="114">
        <v>285.9459</v>
      </c>
      <c r="H76" s="114">
        <v>0.1008</v>
      </c>
      <c r="I76" s="114" t="s">
        <v>577</v>
      </c>
      <c r="J76" s="115">
        <f t="shared" si="10"/>
        <v>7.481419369</v>
      </c>
      <c r="K76" s="144" t="s">
        <v>368</v>
      </c>
      <c r="L76" s="157" t="s">
        <v>702</v>
      </c>
      <c r="M76" s="114" t="s">
        <v>444</v>
      </c>
      <c r="N76" s="154">
        <v>-0.63</v>
      </c>
      <c r="O76" s="118">
        <f t="shared" si="11"/>
        <v>6.851419369</v>
      </c>
      <c r="P76" s="119">
        <f t="shared" si="12"/>
        <v>-0.8445677477</v>
      </c>
      <c r="Q76" s="114" t="s">
        <v>502</v>
      </c>
      <c r="R76" s="120">
        <v>5.0</v>
      </c>
      <c r="S76" s="97" t="str">
        <f t="shared" si="4"/>
        <v>HIP_104214_</v>
      </c>
      <c r="T76" s="121">
        <v>1.0</v>
      </c>
      <c r="U76" s="121">
        <v>1.0</v>
      </c>
      <c r="V76" s="178">
        <v>3.0</v>
      </c>
      <c r="W76" s="120">
        <v>0.0</v>
      </c>
      <c r="X76" s="120">
        <v>0.0</v>
      </c>
      <c r="Y76" s="156">
        <f t="shared" si="13"/>
        <v>5</v>
      </c>
      <c r="Z76" s="143">
        <v>-4.765</v>
      </c>
      <c r="AA76" s="114" t="s">
        <v>408</v>
      </c>
      <c r="AB76" s="147">
        <v>1.8</v>
      </c>
      <c r="AC76" s="126" t="s">
        <v>297</v>
      </c>
      <c r="AD76" s="127">
        <v>0.68</v>
      </c>
      <c r="AE76" s="104" t="str">
        <f t="shared" si="14"/>
        <v>K5V</v>
      </c>
      <c r="AF76" s="104" t="str">
        <f t="shared" si="5"/>
        <v>HIP_104214_</v>
      </c>
      <c r="AG76" s="103">
        <v>1.0</v>
      </c>
      <c r="AH76" s="104" t="str">
        <f t="shared" si="6"/>
        <v>HD_201091_</v>
      </c>
      <c r="AI76" s="144" t="s">
        <v>655</v>
      </c>
      <c r="AJ76" s="149">
        <v>4339.0</v>
      </c>
      <c r="AK76" s="45">
        <v>27.0</v>
      </c>
      <c r="AL76" s="3" t="s">
        <v>382</v>
      </c>
      <c r="AM76" s="130"/>
      <c r="AN76" s="130">
        <v>4.43</v>
      </c>
      <c r="AO76" s="131">
        <v>0.16</v>
      </c>
      <c r="AP76" s="3" t="s">
        <v>382</v>
      </c>
      <c r="AQ76" s="130">
        <v>-0.33</v>
      </c>
      <c r="AR76" s="131">
        <v>0.02</v>
      </c>
      <c r="AS76" s="3" t="s">
        <v>382</v>
      </c>
      <c r="AT76" s="132">
        <f t="shared" si="15"/>
        <v>0.669251681</v>
      </c>
      <c r="AU76" s="133">
        <v>0.0</v>
      </c>
      <c r="AV76" s="150">
        <v>0.0</v>
      </c>
      <c r="AW76" s="3">
        <v>1.0</v>
      </c>
      <c r="AX76" s="67">
        <v>2.0</v>
      </c>
      <c r="AY76" s="67">
        <v>1.0</v>
      </c>
      <c r="AZ76" s="67">
        <f t="shared" si="17"/>
        <v>4</v>
      </c>
      <c r="BA76" s="135">
        <f t="shared" si="7"/>
        <v>5</v>
      </c>
      <c r="BB76" s="170" t="s">
        <v>509</v>
      </c>
      <c r="BC76" s="48" t="str">
        <f t="shared" ref="BC76:BD76" si="95">B76</f>
        <v>HIP_104214_</v>
      </c>
      <c r="BD76" s="106" t="str">
        <f t="shared" si="95"/>
        <v>HD_201091_</v>
      </c>
      <c r="BE76" s="177" t="s">
        <v>539</v>
      </c>
      <c r="BF76" s="48" t="s">
        <v>67</v>
      </c>
      <c r="BG76" s="50">
        <v>0.83231622</v>
      </c>
      <c r="BH76" s="50">
        <v>316.72476</v>
      </c>
      <c r="BI76" s="50">
        <v>38.749416</v>
      </c>
      <c r="BJ76" s="50">
        <v>5.21876019</v>
      </c>
      <c r="BK76" s="50">
        <v>3.45209353</v>
      </c>
      <c r="BL76" s="50">
        <v>0.34520935</v>
      </c>
      <c r="BM76" s="50">
        <v>10.0</v>
      </c>
      <c r="BN76" s="50">
        <v>30.6119576</v>
      </c>
      <c r="BO76" s="50">
        <v>27.9619576</v>
      </c>
      <c r="BP76" s="50">
        <v>1.8641305</v>
      </c>
      <c r="BQ76" s="50">
        <v>15.0</v>
      </c>
      <c r="BR76" s="152">
        <v>5.34815994</v>
      </c>
      <c r="BS76" s="50">
        <v>2.52149328</v>
      </c>
      <c r="BT76" s="50">
        <v>0.15759333</v>
      </c>
      <c r="BU76" s="50">
        <v>16.0</v>
      </c>
      <c r="BV76" s="152">
        <v>5.35211603</v>
      </c>
      <c r="BW76" s="50">
        <v>0.7587827</v>
      </c>
      <c r="BX76" s="50">
        <v>0.02918395</v>
      </c>
      <c r="BY76" s="50">
        <v>26.0</v>
      </c>
      <c r="BZ76" s="139">
        <f t="shared" si="19"/>
        <v>0.3781952989</v>
      </c>
      <c r="CA76" s="140">
        <f t="shared" si="20"/>
        <v>108.1433951</v>
      </c>
      <c r="CB76" s="141">
        <f t="shared" si="21"/>
        <v>103.019045</v>
      </c>
      <c r="CC76" s="141">
        <f t="shared" si="22"/>
        <v>17.74710298</v>
      </c>
      <c r="CD76" s="174">
        <f t="shared" si="23"/>
        <v>0.4776581903</v>
      </c>
    </row>
    <row r="77" ht="15.75" customHeight="1">
      <c r="A77" s="111">
        <f t="shared" si="9"/>
        <v>8.555051758</v>
      </c>
      <c r="B77" s="112" t="s">
        <v>703</v>
      </c>
      <c r="C77" s="112" t="s">
        <v>704</v>
      </c>
      <c r="D77" s="113">
        <v>4.74</v>
      </c>
      <c r="E77" s="111">
        <v>0.709</v>
      </c>
      <c r="F77" s="111">
        <v>0.007</v>
      </c>
      <c r="G77" s="114">
        <v>116.89</v>
      </c>
      <c r="H77" s="114">
        <v>0.22</v>
      </c>
      <c r="I77" s="114" t="s">
        <v>273</v>
      </c>
      <c r="J77" s="115">
        <f t="shared" si="10"/>
        <v>5.078886793</v>
      </c>
      <c r="K77" s="144" t="s">
        <v>368</v>
      </c>
      <c r="L77" s="145" t="s">
        <v>705</v>
      </c>
      <c r="M77" s="114" t="s">
        <v>444</v>
      </c>
      <c r="N77" s="154">
        <v>-0.12</v>
      </c>
      <c r="O77" s="118">
        <f t="shared" si="11"/>
        <v>4.958886793</v>
      </c>
      <c r="P77" s="119">
        <f t="shared" si="12"/>
        <v>-0.08755471727</v>
      </c>
      <c r="Q77" s="114" t="s">
        <v>502</v>
      </c>
      <c r="R77" s="120">
        <v>29.0</v>
      </c>
      <c r="S77" s="97" t="str">
        <f t="shared" si="4"/>
        <v>HIP_64924_</v>
      </c>
      <c r="T77" s="121">
        <v>1.0</v>
      </c>
      <c r="U77" s="121">
        <v>1.0</v>
      </c>
      <c r="V77" s="155">
        <v>2.0</v>
      </c>
      <c r="W77" s="120">
        <v>0.0</v>
      </c>
      <c r="X77" s="120">
        <v>0.0</v>
      </c>
      <c r="Y77" s="156">
        <f t="shared" si="13"/>
        <v>4</v>
      </c>
      <c r="Z77" s="146">
        <v>-5.001</v>
      </c>
      <c r="AA77" s="114" t="s">
        <v>408</v>
      </c>
      <c r="AB77" s="147">
        <v>1.8</v>
      </c>
      <c r="AC77" s="126" t="s">
        <v>297</v>
      </c>
      <c r="AD77" s="127">
        <v>0.965</v>
      </c>
      <c r="AE77" s="104" t="str">
        <f t="shared" si="14"/>
        <v>G6.5V</v>
      </c>
      <c r="AF77" s="104" t="str">
        <f t="shared" si="5"/>
        <v>HIP_64924_</v>
      </c>
      <c r="AG77" s="103">
        <v>1.0</v>
      </c>
      <c r="AH77" s="104" t="str">
        <f t="shared" si="6"/>
        <v>HD_115617_</v>
      </c>
      <c r="AI77" s="148" t="s">
        <v>379</v>
      </c>
      <c r="AJ77" s="149">
        <v>5537.0</v>
      </c>
      <c r="AK77" s="45">
        <v>16.0</v>
      </c>
      <c r="AL77" s="3" t="s">
        <v>554</v>
      </c>
      <c r="AM77" s="130"/>
      <c r="AN77" s="130">
        <v>4.38</v>
      </c>
      <c r="AO77" s="131">
        <v>0.04</v>
      </c>
      <c r="AP77" s="3" t="s">
        <v>554</v>
      </c>
      <c r="AQ77" s="130">
        <v>-0.03</v>
      </c>
      <c r="AR77" s="131">
        <v>0.01</v>
      </c>
      <c r="AS77" s="3" t="s">
        <v>554</v>
      </c>
      <c r="AT77" s="132">
        <f t="shared" si="15"/>
        <v>0.9824857027</v>
      </c>
      <c r="AU77" s="133">
        <v>0.0</v>
      </c>
      <c r="AV77" s="150">
        <v>0.0</v>
      </c>
      <c r="AW77" s="3">
        <v>1.0</v>
      </c>
      <c r="AX77" s="67">
        <v>2.0</v>
      </c>
      <c r="AY77" s="67">
        <v>1.0</v>
      </c>
      <c r="AZ77" s="67">
        <f t="shared" si="17"/>
        <v>4</v>
      </c>
      <c r="BA77" s="135">
        <f t="shared" si="7"/>
        <v>4</v>
      </c>
      <c r="BB77" s="170" t="s">
        <v>509</v>
      </c>
      <c r="BC77" s="48" t="str">
        <f t="shared" ref="BC77:BD77" si="96">B77</f>
        <v>HIP_64924_</v>
      </c>
      <c r="BD77" s="106" t="str">
        <f t="shared" si="96"/>
        <v>HD_115617_</v>
      </c>
      <c r="BE77" s="177" t="s">
        <v>539</v>
      </c>
      <c r="BF77" s="48" t="s">
        <v>352</v>
      </c>
      <c r="BG77" s="50">
        <v>1.05297881</v>
      </c>
      <c r="BH77" s="50">
        <v>199.60132</v>
      </c>
      <c r="BI77" s="50">
        <v>-18.311195</v>
      </c>
      <c r="BJ77" s="50">
        <v>5.31828027</v>
      </c>
      <c r="BK77" s="50">
        <v>4.43494694</v>
      </c>
      <c r="BL77" s="50">
        <v>0.88698939</v>
      </c>
      <c r="BM77" s="50">
        <v>5.0</v>
      </c>
      <c r="BN77" s="50">
        <v>75.5561404</v>
      </c>
      <c r="BO77" s="50">
        <v>71.8461404</v>
      </c>
      <c r="BP77" s="50">
        <v>3.42124478</v>
      </c>
      <c r="BQ77" s="50">
        <v>21.0</v>
      </c>
      <c r="BR77" s="152">
        <v>9.75736129</v>
      </c>
      <c r="BS77" s="50">
        <v>6.04736129</v>
      </c>
      <c r="BT77" s="50">
        <v>0.28796959</v>
      </c>
      <c r="BU77" s="50">
        <v>21.0</v>
      </c>
      <c r="BV77" s="152">
        <v>5.27783441</v>
      </c>
      <c r="BW77" s="50">
        <v>1.56783441</v>
      </c>
      <c r="BX77" s="50">
        <v>0.07465878</v>
      </c>
      <c r="BY77" s="50">
        <v>21.0</v>
      </c>
      <c r="BZ77" s="139">
        <f t="shared" si="19"/>
        <v>0.904112849</v>
      </c>
      <c r="CA77" s="140">
        <f t="shared" si="20"/>
        <v>105.6817509</v>
      </c>
      <c r="CB77" s="141">
        <f t="shared" si="21"/>
        <v>319.6451301</v>
      </c>
      <c r="CC77" s="141">
        <f t="shared" si="22"/>
        <v>9.635294901</v>
      </c>
      <c r="CD77" s="174">
        <f t="shared" si="23"/>
        <v>0.328926473</v>
      </c>
    </row>
    <row r="78" ht="15.75" customHeight="1">
      <c r="A78" s="111">
        <f t="shared" si="9"/>
        <v>17.43679163</v>
      </c>
      <c r="B78" s="112" t="s">
        <v>706</v>
      </c>
      <c r="C78" s="112" t="s">
        <v>707</v>
      </c>
      <c r="D78" s="113">
        <v>4.64</v>
      </c>
      <c r="E78" s="111">
        <v>0.413</v>
      </c>
      <c r="F78" s="111">
        <v>0.011</v>
      </c>
      <c r="G78" s="114">
        <v>57.35</v>
      </c>
      <c r="H78" s="114">
        <v>0.16</v>
      </c>
      <c r="I78" s="114" t="s">
        <v>273</v>
      </c>
      <c r="J78" s="115">
        <f t="shared" si="10"/>
        <v>3.432667111</v>
      </c>
      <c r="K78" s="116" t="s">
        <v>277</v>
      </c>
      <c r="L78" s="153" t="s">
        <v>708</v>
      </c>
      <c r="M78" s="114" t="s">
        <v>372</v>
      </c>
      <c r="N78" s="154">
        <v>-0.015</v>
      </c>
      <c r="O78" s="118">
        <f t="shared" si="11"/>
        <v>3.417667111</v>
      </c>
      <c r="P78" s="119">
        <f t="shared" si="12"/>
        <v>0.5289331555</v>
      </c>
      <c r="Q78" s="154" t="s">
        <v>502</v>
      </c>
      <c r="R78" s="120">
        <v>120.0</v>
      </c>
      <c r="S78" s="97" t="str">
        <f t="shared" si="4"/>
        <v>HIP_76829_</v>
      </c>
      <c r="T78" s="121">
        <v>1.0</v>
      </c>
      <c r="U78" s="121">
        <v>1.0</v>
      </c>
      <c r="V78" s="165">
        <v>1.0</v>
      </c>
      <c r="W78" s="120">
        <v>0.0</v>
      </c>
      <c r="X78" s="120">
        <v>0.0</v>
      </c>
      <c r="Y78" s="122">
        <f t="shared" si="13"/>
        <v>3</v>
      </c>
      <c r="Z78" s="143">
        <v>-4.591</v>
      </c>
      <c r="AA78" s="114" t="s">
        <v>600</v>
      </c>
      <c r="AB78" s="125">
        <v>89.9</v>
      </c>
      <c r="AC78" s="126" t="s">
        <v>297</v>
      </c>
      <c r="AD78" s="127">
        <v>1.39</v>
      </c>
      <c r="AE78" s="104" t="str">
        <f t="shared" si="14"/>
        <v>F4V</v>
      </c>
      <c r="AF78" s="104" t="str">
        <f t="shared" si="5"/>
        <v>HIP_76829_</v>
      </c>
      <c r="AG78" s="103">
        <v>0.0</v>
      </c>
      <c r="AH78" s="104" t="str">
        <f t="shared" si="6"/>
        <v>HD_139664_</v>
      </c>
      <c r="AI78" s="128" t="s">
        <v>277</v>
      </c>
      <c r="AJ78" s="129">
        <v>6645.0</v>
      </c>
      <c r="AK78" s="45">
        <v>80.0</v>
      </c>
      <c r="AL78" s="3" t="s">
        <v>595</v>
      </c>
      <c r="AM78" s="172"/>
      <c r="AN78" s="172">
        <v>4.2</v>
      </c>
      <c r="AO78" s="173" t="s">
        <v>429</v>
      </c>
      <c r="AP78" s="91" t="s">
        <v>429</v>
      </c>
      <c r="AQ78" s="172">
        <v>0.0</v>
      </c>
      <c r="AR78" s="173">
        <v>0.0</v>
      </c>
      <c r="AS78" s="91" t="s">
        <v>429</v>
      </c>
      <c r="AT78" s="132">
        <f t="shared" si="15"/>
        <v>1.387168608</v>
      </c>
      <c r="AU78" s="133">
        <v>0.0</v>
      </c>
      <c r="AV78" s="134">
        <f>sqrt( (0.032*(AB78^1.5)*(400/$AV$7))^2 + 1^2)</f>
        <v>27.29487944</v>
      </c>
      <c r="AW78" s="3">
        <v>0.0</v>
      </c>
      <c r="AX78" s="43">
        <v>0.0</v>
      </c>
      <c r="AY78" s="43">
        <v>0.0</v>
      </c>
      <c r="AZ78" s="43">
        <f t="shared" si="17"/>
        <v>0</v>
      </c>
      <c r="BA78" s="135">
        <f t="shared" si="7"/>
        <v>3</v>
      </c>
      <c r="BB78" s="136" t="s">
        <v>320</v>
      </c>
      <c r="BC78" s="48" t="str">
        <f t="shared" ref="BC78:BD78" si="97">B78</f>
        <v>HIP_76829_</v>
      </c>
      <c r="BD78" s="106" t="str">
        <f t="shared" si="97"/>
        <v>HD_139664_</v>
      </c>
      <c r="BE78" s="137">
        <v>0.0</v>
      </c>
      <c r="BF78" s="48" t="s">
        <v>397</v>
      </c>
      <c r="BG78" s="50">
        <v>1.55074828</v>
      </c>
      <c r="BH78" s="50">
        <v>235.29741</v>
      </c>
      <c r="BI78" s="50">
        <v>-44.661205</v>
      </c>
      <c r="BJ78" s="50">
        <v>5682.68662</v>
      </c>
      <c r="BK78" s="50">
        <v>5449.30995</v>
      </c>
      <c r="BL78" s="50">
        <v>4.12514001</v>
      </c>
      <c r="BM78" s="50">
        <v>1321.0</v>
      </c>
      <c r="BN78" s="50">
        <v>460295.143</v>
      </c>
      <c r="BO78" s="50">
        <v>441394.106</v>
      </c>
      <c r="BP78" s="50">
        <v>4.12567981</v>
      </c>
      <c r="BQ78" s="50">
        <v>106987.0</v>
      </c>
      <c r="BR78" s="169">
        <v>56107.7117</v>
      </c>
      <c r="BS78" s="50">
        <v>37102.6184</v>
      </c>
      <c r="BT78" s="50">
        <v>0.3448968</v>
      </c>
      <c r="BU78" s="50">
        <v>107576.0</v>
      </c>
      <c r="BV78" s="169">
        <v>692.847017</v>
      </c>
      <c r="BW78" s="50">
        <v>458.057017</v>
      </c>
      <c r="BX78" s="50">
        <v>0.34466292</v>
      </c>
      <c r="BY78" s="50">
        <v>1329.0</v>
      </c>
      <c r="BZ78" s="139">
        <f t="shared" si="19"/>
        <v>1.838512461</v>
      </c>
      <c r="CA78" s="140">
        <f t="shared" si="20"/>
        <v>105.4386896</v>
      </c>
      <c r="CB78" s="141">
        <f t="shared" si="21"/>
        <v>772.3075017</v>
      </c>
      <c r="CC78" s="141">
        <f t="shared" si="22"/>
        <v>5.629882096</v>
      </c>
      <c r="CD78" s="174">
        <f t="shared" si="23"/>
        <v>0.2278302262</v>
      </c>
    </row>
    <row r="79" ht="15.75" customHeight="1">
      <c r="A79" s="111">
        <f t="shared" si="9"/>
        <v>12.48355292</v>
      </c>
      <c r="B79" s="162" t="s">
        <v>709</v>
      </c>
      <c r="C79" s="162" t="s">
        <v>710</v>
      </c>
      <c r="D79" s="163">
        <v>4.705</v>
      </c>
      <c r="E79" s="164">
        <v>0.624</v>
      </c>
      <c r="F79" s="164">
        <v>0.015</v>
      </c>
      <c r="G79" s="154">
        <v>80.1054</v>
      </c>
      <c r="H79" s="154">
        <v>0.2158</v>
      </c>
      <c r="I79" s="154" t="s">
        <v>577</v>
      </c>
      <c r="J79" s="115">
        <f t="shared" si="10"/>
        <v>4.223308967</v>
      </c>
      <c r="K79" s="144" t="s">
        <v>368</v>
      </c>
      <c r="L79" s="183" t="s">
        <v>711</v>
      </c>
      <c r="M79" s="154" t="s">
        <v>444</v>
      </c>
      <c r="N79" s="154">
        <v>-0.08</v>
      </c>
      <c r="O79" s="118">
        <f t="shared" si="11"/>
        <v>4.143308967</v>
      </c>
      <c r="P79" s="119">
        <f t="shared" si="12"/>
        <v>0.2386764132</v>
      </c>
      <c r="Q79" s="154" t="s">
        <v>209</v>
      </c>
      <c r="R79" s="120">
        <v>70.0</v>
      </c>
      <c r="S79" s="97" t="str">
        <f t="shared" si="4"/>
        <v>HIP_24813_</v>
      </c>
      <c r="T79" s="120">
        <v>0.0</v>
      </c>
      <c r="U79" s="120">
        <v>0.0</v>
      </c>
      <c r="V79" s="165">
        <v>1.0</v>
      </c>
      <c r="W79" s="120">
        <v>0.0</v>
      </c>
      <c r="X79" s="120">
        <v>0.0</v>
      </c>
      <c r="Y79" s="122">
        <f t="shared" si="13"/>
        <v>1</v>
      </c>
      <c r="Z79" s="164">
        <v>-5.085</v>
      </c>
      <c r="AA79" s="154" t="s">
        <v>537</v>
      </c>
      <c r="AB79" s="188">
        <v>1.3</v>
      </c>
      <c r="AC79" s="126" t="s">
        <v>297</v>
      </c>
      <c r="AD79" s="127">
        <v>1.08</v>
      </c>
      <c r="AE79" s="104" t="str">
        <f t="shared" si="14"/>
        <v>G1.5IV-V_Fe-1</v>
      </c>
      <c r="AF79" s="104" t="str">
        <f t="shared" si="5"/>
        <v>HIP_24813_</v>
      </c>
      <c r="AG79" s="103"/>
      <c r="AH79" s="104" t="str">
        <f t="shared" si="6"/>
        <v>HD_34411_</v>
      </c>
      <c r="AI79" s="126"/>
      <c r="AJ79" s="149">
        <v>5872.0</v>
      </c>
      <c r="AK79" s="45">
        <v>66.0</v>
      </c>
      <c r="AL79" s="3" t="s">
        <v>518</v>
      </c>
      <c r="AM79" s="130"/>
      <c r="AN79" s="130">
        <v>4.26</v>
      </c>
      <c r="AO79" s="131">
        <v>0.03</v>
      </c>
      <c r="AP79" s="3" t="s">
        <v>518</v>
      </c>
      <c r="AQ79" s="130">
        <v>0.05</v>
      </c>
      <c r="AR79" s="131">
        <v>0.04</v>
      </c>
      <c r="AS79" s="3" t="s">
        <v>518</v>
      </c>
      <c r="AT79" s="132">
        <f t="shared" si="15"/>
        <v>1.271799816</v>
      </c>
      <c r="AU79" s="133">
        <v>0.0</v>
      </c>
      <c r="AV79" s="150">
        <v>0.0</v>
      </c>
      <c r="AW79" s="3">
        <v>1.0</v>
      </c>
      <c r="AX79" s="67">
        <v>2.0</v>
      </c>
      <c r="AY79" s="67">
        <v>1.0</v>
      </c>
      <c r="AZ79" s="67">
        <f t="shared" si="17"/>
        <v>4</v>
      </c>
      <c r="BA79" s="135">
        <f t="shared" si="7"/>
        <v>1</v>
      </c>
      <c r="BB79" s="151" t="s">
        <v>385</v>
      </c>
      <c r="BC79" s="48" t="str">
        <f t="shared" ref="BC79:BD79" si="98">B79</f>
        <v>HIP_24813_</v>
      </c>
      <c r="BD79" s="106" t="str">
        <f t="shared" si="98"/>
        <v>HD_34411_</v>
      </c>
      <c r="BE79" s="177" t="s">
        <v>539</v>
      </c>
      <c r="BF79" s="48" t="s">
        <v>712</v>
      </c>
      <c r="BG79" s="168" t="s">
        <v>287</v>
      </c>
      <c r="BH79" s="168" t="s">
        <v>287</v>
      </c>
      <c r="BI79" s="168" t="s">
        <v>287</v>
      </c>
      <c r="BJ79" s="168" t="s">
        <v>287</v>
      </c>
      <c r="BK79" s="168" t="s">
        <v>287</v>
      </c>
      <c r="BL79" s="168" t="s">
        <v>287</v>
      </c>
      <c r="BM79" s="168" t="s">
        <v>287</v>
      </c>
      <c r="BN79" s="168" t="s">
        <v>287</v>
      </c>
      <c r="BO79" s="168" t="s">
        <v>287</v>
      </c>
      <c r="BP79" s="168" t="s">
        <v>287</v>
      </c>
      <c r="BQ79" s="168" t="s">
        <v>287</v>
      </c>
      <c r="BR79" s="168" t="s">
        <v>287</v>
      </c>
      <c r="BS79" s="168" t="s">
        <v>287</v>
      </c>
      <c r="BT79" s="168" t="s">
        <v>287</v>
      </c>
      <c r="BU79" s="168" t="s">
        <v>287</v>
      </c>
      <c r="BV79" s="168" t="s">
        <v>287</v>
      </c>
      <c r="BW79" s="168" t="s">
        <v>287</v>
      </c>
      <c r="BX79" s="168" t="s">
        <v>287</v>
      </c>
      <c r="BY79" s="168" t="s">
        <v>287</v>
      </c>
      <c r="BZ79" s="139">
        <f t="shared" si="19"/>
        <v>1.316249462</v>
      </c>
      <c r="CA79" s="140">
        <f t="shared" si="20"/>
        <v>105.4386896</v>
      </c>
      <c r="CB79" s="141">
        <f t="shared" si="21"/>
        <v>530.7539305</v>
      </c>
      <c r="CC79" s="141">
        <f t="shared" si="22"/>
        <v>7.548471291</v>
      </c>
      <c r="CD79" s="174">
        <f t="shared" si="23"/>
        <v>0.2932259393</v>
      </c>
    </row>
    <row r="80" ht="15.75" customHeight="1">
      <c r="A80" s="111">
        <f t="shared" si="9"/>
        <v>11.6246764</v>
      </c>
      <c r="B80" s="112" t="s">
        <v>713</v>
      </c>
      <c r="C80" s="112" t="s">
        <v>714</v>
      </c>
      <c r="D80" s="113">
        <v>4.71</v>
      </c>
      <c r="E80" s="111">
        <v>0.526</v>
      </c>
      <c r="F80" s="111">
        <v>0.011</v>
      </c>
      <c r="G80" s="114">
        <v>86.0239</v>
      </c>
      <c r="H80" s="114">
        <v>0.1516</v>
      </c>
      <c r="I80" s="114" t="s">
        <v>577</v>
      </c>
      <c r="J80" s="115">
        <f t="shared" si="10"/>
        <v>4.38309564</v>
      </c>
      <c r="K80" s="144" t="s">
        <v>368</v>
      </c>
      <c r="L80" s="153" t="s">
        <v>715</v>
      </c>
      <c r="M80" s="114" t="s">
        <v>372</v>
      </c>
      <c r="N80" s="154">
        <v>-0.05</v>
      </c>
      <c r="O80" s="118">
        <f t="shared" si="11"/>
        <v>4.33309564</v>
      </c>
      <c r="P80" s="119">
        <f t="shared" si="12"/>
        <v>0.1627617441</v>
      </c>
      <c r="Q80" s="114" t="s">
        <v>502</v>
      </c>
      <c r="R80" s="120">
        <v>62.0</v>
      </c>
      <c r="S80" s="97" t="str">
        <f t="shared" si="4"/>
        <v>HIP_23693_</v>
      </c>
      <c r="T80" s="121">
        <v>1.0</v>
      </c>
      <c r="U80" s="121">
        <v>1.0</v>
      </c>
      <c r="V80" s="165">
        <v>1.0</v>
      </c>
      <c r="W80" s="120">
        <v>0.0</v>
      </c>
      <c r="X80" s="120">
        <v>0.0</v>
      </c>
      <c r="Y80" s="122">
        <f t="shared" si="13"/>
        <v>3</v>
      </c>
      <c r="Z80" s="143">
        <v>-4.426</v>
      </c>
      <c r="AA80" s="114" t="s">
        <v>600</v>
      </c>
      <c r="AB80" s="125">
        <v>12.0</v>
      </c>
      <c r="AC80" s="126" t="s">
        <v>297</v>
      </c>
      <c r="AD80" s="127">
        <v>1.14</v>
      </c>
      <c r="AE80" s="104" t="str">
        <f t="shared" si="14"/>
        <v>F9V_Fe-0.5</v>
      </c>
      <c r="AF80" s="104" t="str">
        <f t="shared" si="5"/>
        <v>HIP_23693_</v>
      </c>
      <c r="AG80" s="103">
        <v>1.0</v>
      </c>
      <c r="AH80" s="104" t="str">
        <f t="shared" si="6"/>
        <v>HD_33262_</v>
      </c>
      <c r="AI80" s="128" t="s">
        <v>504</v>
      </c>
      <c r="AJ80" s="149">
        <v>6147.0</v>
      </c>
      <c r="AK80" s="45">
        <v>53.0</v>
      </c>
      <c r="AL80" s="3" t="s">
        <v>518</v>
      </c>
      <c r="AM80" s="130"/>
      <c r="AN80" s="130">
        <v>4.44</v>
      </c>
      <c r="AO80" s="131">
        <v>0.03</v>
      </c>
      <c r="AP80" s="3" t="s">
        <v>518</v>
      </c>
      <c r="AQ80" s="130">
        <v>-0.17</v>
      </c>
      <c r="AR80" s="131">
        <v>0.08</v>
      </c>
      <c r="AS80" s="3" t="s">
        <v>518</v>
      </c>
      <c r="AT80" s="132">
        <f t="shared" si="15"/>
        <v>1.06342555</v>
      </c>
      <c r="AU80" s="133">
        <v>0.0</v>
      </c>
      <c r="AV80" s="150">
        <v>0.0</v>
      </c>
      <c r="AW80" s="3">
        <v>1.0</v>
      </c>
      <c r="AX80" s="43">
        <v>0.0</v>
      </c>
      <c r="AY80" s="67">
        <v>1.0</v>
      </c>
      <c r="AZ80" s="43">
        <f t="shared" si="17"/>
        <v>2</v>
      </c>
      <c r="BA80" s="135">
        <f t="shared" si="7"/>
        <v>3</v>
      </c>
      <c r="BB80" s="136" t="s">
        <v>320</v>
      </c>
      <c r="BC80" s="48" t="str">
        <f t="shared" ref="BC80:BD80" si="99">B80</f>
        <v>HIP_23693_</v>
      </c>
      <c r="BD80" s="106" t="str">
        <f t="shared" si="99"/>
        <v>HD_33262_</v>
      </c>
      <c r="BE80" s="137">
        <v>0.0</v>
      </c>
      <c r="BF80" s="48" t="s">
        <v>166</v>
      </c>
      <c r="BG80" s="50">
        <v>1.06533503</v>
      </c>
      <c r="BH80" s="50">
        <v>76.37773</v>
      </c>
      <c r="BI80" s="50">
        <v>-57.472702</v>
      </c>
      <c r="BJ80" s="50">
        <v>22.1027348</v>
      </c>
      <c r="BK80" s="50">
        <v>21.0427348</v>
      </c>
      <c r="BL80" s="50">
        <v>3.50712246</v>
      </c>
      <c r="BM80" s="50">
        <v>6.0</v>
      </c>
      <c r="BN80" s="50">
        <v>1780.60485</v>
      </c>
      <c r="BO80" s="50">
        <v>1704.46152</v>
      </c>
      <c r="BP80" s="50">
        <v>3.95466709</v>
      </c>
      <c r="BQ80" s="50">
        <v>431.0</v>
      </c>
      <c r="BR80" s="169">
        <v>219.47667</v>
      </c>
      <c r="BS80" s="50">
        <v>143.333337</v>
      </c>
      <c r="BT80" s="50">
        <v>0.33255995</v>
      </c>
      <c r="BU80" s="50">
        <v>431.0</v>
      </c>
      <c r="BV80" s="152">
        <v>5.1875035</v>
      </c>
      <c r="BW80" s="50">
        <v>3.24417017</v>
      </c>
      <c r="BX80" s="50">
        <v>0.29492456</v>
      </c>
      <c r="BY80" s="50">
        <v>11.0</v>
      </c>
      <c r="BZ80" s="139">
        <f t="shared" si="19"/>
        <v>1.206093209</v>
      </c>
      <c r="CA80" s="140">
        <f t="shared" si="20"/>
        <v>103.7528416</v>
      </c>
      <c r="CB80" s="141">
        <f t="shared" si="21"/>
        <v>453.1235866</v>
      </c>
      <c r="CC80" s="141">
        <f t="shared" si="22"/>
        <v>7.675331237</v>
      </c>
      <c r="CD80" s="174">
        <f t="shared" si="23"/>
        <v>0.2733513923</v>
      </c>
    </row>
    <row r="81" ht="15.75" customHeight="1">
      <c r="A81" s="111">
        <f t="shared" si="9"/>
        <v>21.68256722</v>
      </c>
      <c r="B81" s="162" t="s">
        <v>716</v>
      </c>
      <c r="C81" s="162" t="s">
        <v>717</v>
      </c>
      <c r="D81" s="163">
        <v>4.707</v>
      </c>
      <c r="E81" s="164">
        <v>0.391</v>
      </c>
      <c r="F81" s="164">
        <v>0.003</v>
      </c>
      <c r="G81" s="154">
        <v>46.12</v>
      </c>
      <c r="H81" s="154">
        <v>0.13</v>
      </c>
      <c r="I81" s="154" t="s">
        <v>273</v>
      </c>
      <c r="J81" s="115">
        <f t="shared" si="10"/>
        <v>3.026446493</v>
      </c>
      <c r="K81" s="116" t="s">
        <v>277</v>
      </c>
      <c r="L81" s="189" t="s">
        <v>599</v>
      </c>
      <c r="M81" s="154" t="s">
        <v>372</v>
      </c>
      <c r="N81" s="154">
        <v>-0.01</v>
      </c>
      <c r="O81" s="118">
        <f t="shared" si="11"/>
        <v>3.016446493</v>
      </c>
      <c r="P81" s="119">
        <f t="shared" si="12"/>
        <v>0.6894214028</v>
      </c>
      <c r="Q81" s="154" t="s">
        <v>209</v>
      </c>
      <c r="R81" s="120">
        <v>150.0</v>
      </c>
      <c r="S81" s="97" t="str">
        <f t="shared" si="4"/>
        <v>HIP_16245_</v>
      </c>
      <c r="T81" s="120">
        <v>0.0</v>
      </c>
      <c r="U81" s="120">
        <v>0.0</v>
      </c>
      <c r="V81" s="165">
        <v>1.0</v>
      </c>
      <c r="W81" s="120">
        <v>0.0</v>
      </c>
      <c r="X81" s="120">
        <v>0.0</v>
      </c>
      <c r="Y81" s="122">
        <f t="shared" si="13"/>
        <v>1</v>
      </c>
      <c r="Z81" s="176">
        <v>-5.037</v>
      </c>
      <c r="AA81" s="154" t="s">
        <v>718</v>
      </c>
      <c r="AB81" s="125">
        <v>13.1</v>
      </c>
      <c r="AC81" s="126" t="s">
        <v>297</v>
      </c>
      <c r="AD81" s="127">
        <v>1.32</v>
      </c>
      <c r="AE81" s="104" t="str">
        <f t="shared" si="14"/>
        <v>F3V</v>
      </c>
      <c r="AF81" s="104" t="str">
        <f t="shared" si="5"/>
        <v>HIP_16245_</v>
      </c>
      <c r="AG81" s="103">
        <v>0.0</v>
      </c>
      <c r="AH81" s="104" t="str">
        <f t="shared" si="6"/>
        <v>HD_22001_</v>
      </c>
      <c r="AI81" s="126"/>
      <c r="AJ81" s="129">
        <v>6678.0</v>
      </c>
      <c r="AK81" s="45" t="s">
        <v>429</v>
      </c>
      <c r="AL81" s="3" t="s">
        <v>526</v>
      </c>
      <c r="AM81" s="130"/>
      <c r="AN81" s="130">
        <v>4.31</v>
      </c>
      <c r="AO81" s="131">
        <v>0.14</v>
      </c>
      <c r="AP81" s="3" t="s">
        <v>719</v>
      </c>
      <c r="AQ81" s="130" t="s">
        <v>429</v>
      </c>
      <c r="AR81" s="131" t="s">
        <v>429</v>
      </c>
      <c r="AS81" s="3" t="s">
        <v>429</v>
      </c>
      <c r="AT81" s="132">
        <f t="shared" si="15"/>
        <v>1.652230051</v>
      </c>
      <c r="AU81" s="133"/>
      <c r="AV81" s="150"/>
      <c r="AW81" s="3">
        <v>0.0</v>
      </c>
      <c r="AX81" s="43">
        <v>0.0</v>
      </c>
      <c r="AY81" s="43">
        <v>0.0</v>
      </c>
      <c r="AZ81" s="43">
        <f t="shared" si="17"/>
        <v>0</v>
      </c>
      <c r="BA81" s="135">
        <f t="shared" si="7"/>
        <v>1</v>
      </c>
      <c r="BB81" s="136" t="s">
        <v>320</v>
      </c>
      <c r="BC81" s="48" t="str">
        <f t="shared" ref="BC81:BD81" si="100">B81</f>
        <v>HIP_16245_</v>
      </c>
      <c r="BD81" s="106" t="str">
        <f t="shared" si="100"/>
        <v>HD_22001_</v>
      </c>
      <c r="BE81" s="137">
        <v>0.0</v>
      </c>
      <c r="BF81" s="48" t="s">
        <v>716</v>
      </c>
      <c r="BG81" s="138" t="s">
        <v>287</v>
      </c>
      <c r="BH81" s="138" t="s">
        <v>287</v>
      </c>
      <c r="BI81" s="138" t="s">
        <v>287</v>
      </c>
      <c r="BJ81" s="138" t="s">
        <v>287</v>
      </c>
      <c r="BK81" s="138" t="s">
        <v>287</v>
      </c>
      <c r="BL81" s="138" t="s">
        <v>287</v>
      </c>
      <c r="BM81" s="138" t="s">
        <v>287</v>
      </c>
      <c r="BN81" s="138" t="s">
        <v>287</v>
      </c>
      <c r="BO81" s="138" t="s">
        <v>287</v>
      </c>
      <c r="BP81" s="138" t="s">
        <v>287</v>
      </c>
      <c r="BQ81" s="138" t="s">
        <v>287</v>
      </c>
      <c r="BR81" s="138" t="s">
        <v>287</v>
      </c>
      <c r="BS81" s="138" t="s">
        <v>287</v>
      </c>
      <c r="BT81" s="138" t="s">
        <v>287</v>
      </c>
      <c r="BU81" s="138" t="s">
        <v>287</v>
      </c>
      <c r="BV81" s="138" t="s">
        <v>287</v>
      </c>
      <c r="BW81" s="138" t="s">
        <v>287</v>
      </c>
      <c r="BX81" s="138" t="s">
        <v>287</v>
      </c>
      <c r="BY81" s="138" t="s">
        <v>287</v>
      </c>
      <c r="BZ81" s="139">
        <f t="shared" si="19"/>
        <v>2.211620981</v>
      </c>
      <c r="CA81" s="140">
        <f t="shared" si="20"/>
        <v>101.9999597</v>
      </c>
      <c r="CB81" s="141">
        <f t="shared" si="21"/>
        <v>1045.627203</v>
      </c>
      <c r="CC81" s="141">
        <f t="shared" si="22"/>
        <v>5.267416653</v>
      </c>
      <c r="CD81" s="174">
        <f t="shared" si="23"/>
        <v>0.2320877458</v>
      </c>
    </row>
    <row r="82" ht="15.75" customHeight="1">
      <c r="A82" s="111">
        <f t="shared" si="9"/>
        <v>18.07017734</v>
      </c>
      <c r="B82" s="162" t="s">
        <v>720</v>
      </c>
      <c r="C82" s="162" t="s">
        <v>721</v>
      </c>
      <c r="D82" s="163">
        <v>4.752</v>
      </c>
      <c r="E82" s="164">
        <v>0.436</v>
      </c>
      <c r="F82" s="164">
        <v>0.005</v>
      </c>
      <c r="G82" s="154">
        <v>55.3398</v>
      </c>
      <c r="H82" s="154">
        <v>0.5399</v>
      </c>
      <c r="I82" s="154" t="s">
        <v>577</v>
      </c>
      <c r="J82" s="115">
        <f t="shared" si="10"/>
        <v>3.467187926</v>
      </c>
      <c r="K82" s="116" t="s">
        <v>277</v>
      </c>
      <c r="L82" s="183" t="s">
        <v>722</v>
      </c>
      <c r="M82" s="154" t="s">
        <v>372</v>
      </c>
      <c r="N82" s="154">
        <v>-0.03</v>
      </c>
      <c r="O82" s="118">
        <f t="shared" si="11"/>
        <v>3.437187926</v>
      </c>
      <c r="P82" s="119">
        <f t="shared" si="12"/>
        <v>0.5211248295</v>
      </c>
      <c r="Q82" s="154" t="s">
        <v>530</v>
      </c>
      <c r="R82" s="120">
        <v>144.0</v>
      </c>
      <c r="S82" s="97" t="str">
        <f t="shared" si="4"/>
        <v>HIP_39903_</v>
      </c>
      <c r="T82" s="121">
        <v>1.0</v>
      </c>
      <c r="U82" s="120">
        <v>0.0</v>
      </c>
      <c r="V82" s="165">
        <v>1.0</v>
      </c>
      <c r="W82" s="120">
        <v>0.0</v>
      </c>
      <c r="X82" s="120">
        <v>0.0</v>
      </c>
      <c r="Y82" s="122">
        <f t="shared" si="13"/>
        <v>2</v>
      </c>
      <c r="Z82" s="176">
        <v>-4.221</v>
      </c>
      <c r="AA82" s="154" t="s">
        <v>353</v>
      </c>
      <c r="AB82" s="125">
        <v>10.1</v>
      </c>
      <c r="AC82" s="126" t="s">
        <v>297</v>
      </c>
      <c r="AD82" s="127">
        <v>1.3</v>
      </c>
      <c r="AE82" s="104" t="str">
        <f t="shared" si="14"/>
        <v>F6V_Fe-0.8_CH-0.4</v>
      </c>
      <c r="AF82" s="104" t="str">
        <f t="shared" si="5"/>
        <v>HIP_39903_</v>
      </c>
      <c r="AG82" s="103">
        <v>0.0</v>
      </c>
      <c r="AH82" s="104" t="str">
        <f t="shared" si="6"/>
        <v>HD_68456_</v>
      </c>
      <c r="AI82" s="128" t="s">
        <v>277</v>
      </c>
      <c r="AJ82" s="129">
        <v>6525.0</v>
      </c>
      <c r="AK82" s="45">
        <v>80.0</v>
      </c>
      <c r="AL82" s="3" t="s">
        <v>595</v>
      </c>
      <c r="AM82" s="190"/>
      <c r="AN82" s="190">
        <v>4.28</v>
      </c>
      <c r="AO82" s="131" t="s">
        <v>429</v>
      </c>
      <c r="AP82" s="3" t="s">
        <v>651</v>
      </c>
      <c r="AQ82" s="130">
        <v>-0.29</v>
      </c>
      <c r="AR82" s="131" t="s">
        <v>429</v>
      </c>
      <c r="AS82" s="3" t="s">
        <v>651</v>
      </c>
      <c r="AT82" s="132">
        <f t="shared" si="15"/>
        <v>1.425784955</v>
      </c>
      <c r="AU82" s="181"/>
      <c r="AV82" s="150"/>
      <c r="AW82" s="3">
        <v>0.0</v>
      </c>
      <c r="AX82" s="43">
        <v>0.0</v>
      </c>
      <c r="AY82" s="43">
        <v>0.0</v>
      </c>
      <c r="AZ82" s="43">
        <f t="shared" si="17"/>
        <v>0</v>
      </c>
      <c r="BA82" s="135">
        <f t="shared" si="7"/>
        <v>2</v>
      </c>
      <c r="BB82" s="136" t="s">
        <v>320</v>
      </c>
      <c r="BC82" s="48" t="str">
        <f t="shared" ref="BC82:BD82" si="101">B82</f>
        <v>HIP_39903_</v>
      </c>
      <c r="BD82" s="106" t="str">
        <f t="shared" si="101"/>
        <v>HD_68456_</v>
      </c>
      <c r="BE82" s="137">
        <v>0.0</v>
      </c>
      <c r="BF82" s="48" t="s">
        <v>271</v>
      </c>
      <c r="BG82" s="50">
        <v>1.47058088</v>
      </c>
      <c r="BH82" s="50">
        <v>122.25279</v>
      </c>
      <c r="BI82" s="50">
        <v>-61.30243</v>
      </c>
      <c r="BJ82" s="50">
        <v>84.4325563</v>
      </c>
      <c r="BK82" s="50">
        <v>80.899223</v>
      </c>
      <c r="BL82" s="50">
        <v>4.04496115</v>
      </c>
      <c r="BM82" s="50">
        <v>20.0</v>
      </c>
      <c r="BN82" s="50">
        <v>6833.0304</v>
      </c>
      <c r="BO82" s="50">
        <v>6552.83706</v>
      </c>
      <c r="BP82" s="50">
        <v>4.13167532</v>
      </c>
      <c r="BQ82" s="50">
        <v>1586.0</v>
      </c>
      <c r="BR82" s="169">
        <v>832.142088</v>
      </c>
      <c r="BS82" s="50">
        <v>550.888755</v>
      </c>
      <c r="BT82" s="50">
        <v>0.34603565</v>
      </c>
      <c r="BU82" s="50">
        <v>1592.0</v>
      </c>
      <c r="BV82" s="152">
        <v>10.3344291</v>
      </c>
      <c r="BW82" s="50">
        <v>6.80109574</v>
      </c>
      <c r="BX82" s="50">
        <v>0.34005479</v>
      </c>
      <c r="BY82" s="50">
        <v>20.0</v>
      </c>
      <c r="BZ82" s="139">
        <f t="shared" si="19"/>
        <v>1.822058912</v>
      </c>
      <c r="CA82" s="140">
        <f t="shared" si="20"/>
        <v>100.8323758</v>
      </c>
      <c r="CB82" s="141">
        <f t="shared" si="21"/>
        <v>787.8975187</v>
      </c>
      <c r="CC82" s="141">
        <f t="shared" si="22"/>
        <v>5.847727212</v>
      </c>
      <c r="CD82" s="174">
        <f t="shared" si="23"/>
        <v>0.2329607679</v>
      </c>
    </row>
    <row r="83" ht="15.75" customHeight="1">
      <c r="A83" s="111">
        <f t="shared" si="9"/>
        <v>9.139932365</v>
      </c>
      <c r="B83" s="112" t="s">
        <v>723</v>
      </c>
      <c r="C83" s="112" t="s">
        <v>724</v>
      </c>
      <c r="D83" s="113">
        <v>4.84</v>
      </c>
      <c r="E83" s="111">
        <v>0.681</v>
      </c>
      <c r="F83" s="111">
        <v>0.006</v>
      </c>
      <c r="G83" s="114">
        <v>109.41</v>
      </c>
      <c r="H83" s="114">
        <v>0.27</v>
      </c>
      <c r="I83" s="114" t="s">
        <v>273</v>
      </c>
      <c r="J83" s="115">
        <f t="shared" si="10"/>
        <v>5.03528509</v>
      </c>
      <c r="K83" s="144" t="s">
        <v>368</v>
      </c>
      <c r="L83" s="145" t="s">
        <v>725</v>
      </c>
      <c r="M83" s="114" t="s">
        <v>444</v>
      </c>
      <c r="N83" s="154">
        <v>-0.105</v>
      </c>
      <c r="O83" s="118">
        <f t="shared" si="11"/>
        <v>4.93028509</v>
      </c>
      <c r="P83" s="119">
        <f t="shared" si="12"/>
        <v>-0.07611403607</v>
      </c>
      <c r="Q83" s="154" t="s">
        <v>502</v>
      </c>
      <c r="R83" s="120">
        <v>37.0</v>
      </c>
      <c r="S83" s="97" t="str">
        <f t="shared" si="4"/>
        <v>HIP_15457_</v>
      </c>
      <c r="T83" s="121">
        <v>1.0</v>
      </c>
      <c r="U83" s="121">
        <v>1.0</v>
      </c>
      <c r="V83" s="155">
        <v>2.0</v>
      </c>
      <c r="W83" s="120">
        <v>0.0</v>
      </c>
      <c r="X83" s="120">
        <v>0.0</v>
      </c>
      <c r="Y83" s="156">
        <f t="shared" si="13"/>
        <v>4</v>
      </c>
      <c r="Z83" s="143">
        <v>-4.42</v>
      </c>
      <c r="AA83" s="114" t="s">
        <v>408</v>
      </c>
      <c r="AB83" s="147">
        <v>4.5</v>
      </c>
      <c r="AC83" s="126" t="s">
        <v>297</v>
      </c>
      <c r="AD83" s="127">
        <v>0.98</v>
      </c>
      <c r="AE83" s="104" t="str">
        <f t="shared" si="14"/>
        <v>G5V</v>
      </c>
      <c r="AF83" s="104" t="str">
        <f t="shared" si="5"/>
        <v>HIP_15457_</v>
      </c>
      <c r="AG83" s="103">
        <v>0.0</v>
      </c>
      <c r="AH83" s="104" t="str">
        <f t="shared" si="6"/>
        <v>HD_20630_</v>
      </c>
      <c r="AI83" s="179" t="s">
        <v>563</v>
      </c>
      <c r="AJ83" s="149">
        <v>5749.0</v>
      </c>
      <c r="AK83" s="45">
        <v>26.0</v>
      </c>
      <c r="AL83" s="3" t="s">
        <v>558</v>
      </c>
      <c r="AM83" s="190"/>
      <c r="AN83" s="190">
        <v>4.51</v>
      </c>
      <c r="AO83" s="131">
        <v>0.05</v>
      </c>
      <c r="AP83" s="3" t="s">
        <v>558</v>
      </c>
      <c r="AQ83" s="190">
        <v>0.078</v>
      </c>
      <c r="AR83" s="131">
        <v>0.018</v>
      </c>
      <c r="AS83" s="3" t="s">
        <v>558</v>
      </c>
      <c r="AT83" s="132">
        <f t="shared" si="15"/>
        <v>0.9234449476</v>
      </c>
      <c r="AU83" s="191">
        <v>1.0</v>
      </c>
      <c r="AV83" s="150">
        <v>0.0</v>
      </c>
      <c r="AW83" s="3">
        <v>1.0</v>
      </c>
      <c r="AX83" s="67">
        <v>2.0</v>
      </c>
      <c r="AY83" s="67">
        <v>1.0</v>
      </c>
      <c r="AZ83" s="67">
        <f t="shared" si="17"/>
        <v>4</v>
      </c>
      <c r="BA83" s="135">
        <f t="shared" si="7"/>
        <v>4</v>
      </c>
      <c r="BB83" s="170" t="s">
        <v>509</v>
      </c>
      <c r="BC83" s="48" t="str">
        <f t="shared" ref="BC83:BD83" si="102">B83</f>
        <v>HIP_15457_</v>
      </c>
      <c r="BD83" s="106" t="str">
        <f t="shared" si="102"/>
        <v>HD_20630_</v>
      </c>
      <c r="BE83" s="137">
        <v>0.0</v>
      </c>
      <c r="BF83" s="48" t="s">
        <v>142</v>
      </c>
      <c r="BG83" s="50">
        <v>0.9112693</v>
      </c>
      <c r="BH83" s="50">
        <v>49.8404</v>
      </c>
      <c r="BI83" s="50">
        <v>3.370198</v>
      </c>
      <c r="BJ83" s="50">
        <v>6.74816149</v>
      </c>
      <c r="BK83" s="50">
        <v>6.21816149</v>
      </c>
      <c r="BL83" s="50">
        <v>2.0727205</v>
      </c>
      <c r="BM83" s="50">
        <v>3.0</v>
      </c>
      <c r="BN83" s="50">
        <v>174.957027</v>
      </c>
      <c r="BO83" s="50">
        <v>167.89036</v>
      </c>
      <c r="BP83" s="50">
        <v>4.197259</v>
      </c>
      <c r="BQ83" s="50">
        <v>40.0</v>
      </c>
      <c r="BR83" s="50">
        <v>21.1915869</v>
      </c>
      <c r="BS83" s="50">
        <v>14.1249203</v>
      </c>
      <c r="BT83" s="50">
        <v>0.35312301</v>
      </c>
      <c r="BU83" s="50">
        <v>40.0</v>
      </c>
      <c r="BV83" s="152">
        <v>5.26572597</v>
      </c>
      <c r="BW83" s="50">
        <v>2.61572597</v>
      </c>
      <c r="BX83" s="50">
        <v>0.17438173</v>
      </c>
      <c r="BY83" s="50">
        <v>15.0</v>
      </c>
      <c r="BZ83" s="139">
        <f t="shared" si="19"/>
        <v>0.9161002085</v>
      </c>
      <c r="CA83" s="140">
        <f t="shared" si="20"/>
        <v>100.2305238</v>
      </c>
      <c r="CB83" s="141">
        <f t="shared" si="21"/>
        <v>323.5185757</v>
      </c>
      <c r="CC83" s="141">
        <f t="shared" si="22"/>
        <v>9.498509466</v>
      </c>
      <c r="CD83" s="174">
        <f t="shared" si="23"/>
        <v>0.307185043</v>
      </c>
    </row>
    <row r="84" ht="15.75" customHeight="1">
      <c r="A84" s="111">
        <f t="shared" si="9"/>
        <v>21.23092667</v>
      </c>
      <c r="B84" s="112" t="s">
        <v>726</v>
      </c>
      <c r="C84" s="112" t="s">
        <v>727</v>
      </c>
      <c r="D84" s="113">
        <v>4.76</v>
      </c>
      <c r="E84" s="111">
        <v>0.415</v>
      </c>
      <c r="F84" s="111">
        <v>0.02</v>
      </c>
      <c r="G84" s="114">
        <v>47.1011</v>
      </c>
      <c r="H84" s="114">
        <v>0.2908</v>
      </c>
      <c r="I84" s="114" t="s">
        <v>577</v>
      </c>
      <c r="J84" s="115">
        <f t="shared" si="10"/>
        <v>3.125155249</v>
      </c>
      <c r="K84" s="116" t="s">
        <v>277</v>
      </c>
      <c r="L84" s="153" t="s">
        <v>708</v>
      </c>
      <c r="M84" s="114" t="s">
        <v>728</v>
      </c>
      <c r="N84" s="154">
        <v>-0.015</v>
      </c>
      <c r="O84" s="118">
        <f t="shared" si="11"/>
        <v>3.110155249</v>
      </c>
      <c r="P84" s="119">
        <f t="shared" si="12"/>
        <v>0.6519379005</v>
      </c>
      <c r="Q84" s="154" t="s">
        <v>502</v>
      </c>
      <c r="R84" s="120">
        <v>149.0</v>
      </c>
      <c r="S84" s="97" t="str">
        <f t="shared" si="4"/>
        <v>HIP_86486_</v>
      </c>
      <c r="T84" s="121">
        <v>1.0</v>
      </c>
      <c r="U84" s="121">
        <v>1.0</v>
      </c>
      <c r="V84" s="165">
        <v>1.0</v>
      </c>
      <c r="W84" s="120">
        <v>0.0</v>
      </c>
      <c r="X84" s="120">
        <v>0.0</v>
      </c>
      <c r="Y84" s="122">
        <f t="shared" si="13"/>
        <v>3</v>
      </c>
      <c r="Z84" s="160" t="s">
        <v>287</v>
      </c>
      <c r="AA84" s="114" t="s">
        <v>287</v>
      </c>
      <c r="AB84" s="125">
        <v>14.0</v>
      </c>
      <c r="AC84" s="126" t="s">
        <v>297</v>
      </c>
      <c r="AD84" s="127">
        <v>1.39</v>
      </c>
      <c r="AE84" s="104" t="str">
        <f t="shared" si="14"/>
        <v>F4V</v>
      </c>
      <c r="AF84" s="104" t="str">
        <f t="shared" si="5"/>
        <v>HIP_86486_</v>
      </c>
      <c r="AG84" s="103">
        <v>1.0</v>
      </c>
      <c r="AH84" s="104" t="str">
        <f t="shared" si="6"/>
        <v>HD_160032_</v>
      </c>
      <c r="AI84" s="128" t="s">
        <v>277</v>
      </c>
      <c r="AJ84" s="129">
        <v>6620.0</v>
      </c>
      <c r="AK84" s="45">
        <v>80.0</v>
      </c>
      <c r="AL84" s="3" t="s">
        <v>595</v>
      </c>
      <c r="AM84" s="172"/>
      <c r="AN84" s="172">
        <v>4.2</v>
      </c>
      <c r="AO84" s="173" t="s">
        <v>429</v>
      </c>
      <c r="AP84" s="91" t="s">
        <v>429</v>
      </c>
      <c r="AQ84" s="172">
        <v>0.0</v>
      </c>
      <c r="AR84" s="173">
        <v>0.0</v>
      </c>
      <c r="AS84" s="91" t="s">
        <v>429</v>
      </c>
      <c r="AT84" s="132">
        <f t="shared" si="15"/>
        <v>1.610295637</v>
      </c>
      <c r="AU84" s="133">
        <v>0.0</v>
      </c>
      <c r="AV84" s="134">
        <f>sqrt( (0.032*(AB84^1.5)*(400/$AV$7))^2 + 1^2)</f>
        <v>1.951885243</v>
      </c>
      <c r="AW84" s="3">
        <v>0.0</v>
      </c>
      <c r="AX84" s="43">
        <v>0.0</v>
      </c>
      <c r="AY84" s="43">
        <v>0.0</v>
      </c>
      <c r="AZ84" s="43">
        <f t="shared" si="17"/>
        <v>0</v>
      </c>
      <c r="BA84" s="135">
        <f t="shared" si="7"/>
        <v>3</v>
      </c>
      <c r="BB84" s="136" t="s">
        <v>320</v>
      </c>
      <c r="BC84" s="48" t="str">
        <f t="shared" ref="BC84:BD84" si="103">B84</f>
        <v>HIP_86486_</v>
      </c>
      <c r="BD84" s="106" t="str">
        <f t="shared" si="103"/>
        <v>HD_160032_</v>
      </c>
      <c r="BE84" s="137">
        <v>0.0</v>
      </c>
      <c r="BF84" s="48" t="s">
        <v>447</v>
      </c>
      <c r="BG84" s="50">
        <v>1.55074828</v>
      </c>
      <c r="BH84" s="50">
        <v>265.09927</v>
      </c>
      <c r="BI84" s="50">
        <v>-49.41559</v>
      </c>
      <c r="BJ84" s="50">
        <v>70.8475856</v>
      </c>
      <c r="BK84" s="50">
        <v>68.7275856</v>
      </c>
      <c r="BL84" s="50">
        <v>5.7272988</v>
      </c>
      <c r="BM84" s="50">
        <v>12.0</v>
      </c>
      <c r="BN84" s="50">
        <v>5735.47443</v>
      </c>
      <c r="BO84" s="50">
        <v>5566.93443</v>
      </c>
      <c r="BP84" s="50">
        <v>5.83536104</v>
      </c>
      <c r="BQ84" s="50">
        <v>954.0</v>
      </c>
      <c r="BR84" s="169">
        <v>637.383969</v>
      </c>
      <c r="BS84" s="50">
        <v>467.960636</v>
      </c>
      <c r="BT84" s="50">
        <v>0.48796729</v>
      </c>
      <c r="BU84" s="50">
        <v>959.0</v>
      </c>
      <c r="BV84" s="152">
        <v>7.8972918</v>
      </c>
      <c r="BW84" s="50">
        <v>5.7772918</v>
      </c>
      <c r="BX84" s="50">
        <v>0.48144098</v>
      </c>
      <c r="BY84" s="50">
        <v>12.0</v>
      </c>
      <c r="BZ84" s="139">
        <f t="shared" si="19"/>
        <v>2.118209689</v>
      </c>
      <c r="CA84" s="140">
        <f t="shared" si="20"/>
        <v>99.77000638</v>
      </c>
      <c r="CB84" s="141">
        <f t="shared" si="21"/>
        <v>955.0889314</v>
      </c>
      <c r="CC84" s="141">
        <f t="shared" si="22"/>
        <v>5.245031653</v>
      </c>
      <c r="CD84" s="174">
        <f t="shared" si="23"/>
        <v>0.2155814265</v>
      </c>
    </row>
    <row r="85" ht="15.75" customHeight="1">
      <c r="A85" s="111">
        <f t="shared" si="9"/>
        <v>20.29476111</v>
      </c>
      <c r="B85" s="112" t="s">
        <v>729</v>
      </c>
      <c r="C85" s="112" t="s">
        <v>730</v>
      </c>
      <c r="D85" s="113">
        <v>4.85</v>
      </c>
      <c r="E85" s="111">
        <v>0.693</v>
      </c>
      <c r="F85" s="111">
        <v>0.017</v>
      </c>
      <c r="G85" s="114">
        <v>49.2738</v>
      </c>
      <c r="H85" s="114">
        <v>0.2195</v>
      </c>
      <c r="I85" s="114" t="s">
        <v>577</v>
      </c>
      <c r="J85" s="115">
        <f t="shared" si="10"/>
        <v>3.313080282</v>
      </c>
      <c r="K85" s="144" t="s">
        <v>368</v>
      </c>
      <c r="L85" s="145" t="s">
        <v>731</v>
      </c>
      <c r="M85" s="114" t="s">
        <v>372</v>
      </c>
      <c r="N85" s="154">
        <v>-0.1</v>
      </c>
      <c r="O85" s="118">
        <f t="shared" si="11"/>
        <v>3.213080282</v>
      </c>
      <c r="P85" s="119">
        <f t="shared" si="12"/>
        <v>0.6107678872</v>
      </c>
      <c r="Q85" s="154" t="s">
        <v>732</v>
      </c>
      <c r="R85" s="120">
        <v>145.0</v>
      </c>
      <c r="S85" s="97" t="str">
        <f t="shared" si="4"/>
        <v>HIP_64408_</v>
      </c>
      <c r="T85" s="121">
        <v>1.0</v>
      </c>
      <c r="U85" s="120">
        <v>0.0</v>
      </c>
      <c r="V85" s="165">
        <v>1.0</v>
      </c>
      <c r="W85" s="120">
        <v>0.0</v>
      </c>
      <c r="X85" s="121">
        <v>1.0</v>
      </c>
      <c r="Y85" s="122">
        <f t="shared" si="13"/>
        <v>3</v>
      </c>
      <c r="Z85" s="146">
        <v>-5.068</v>
      </c>
      <c r="AA85" s="114" t="s">
        <v>537</v>
      </c>
      <c r="AB85" s="147">
        <v>2.7</v>
      </c>
      <c r="AC85" s="126" t="s">
        <v>297</v>
      </c>
      <c r="AD85" s="127">
        <v>0.99</v>
      </c>
      <c r="AE85" s="104" t="str">
        <f t="shared" si="14"/>
        <v>G4IV</v>
      </c>
      <c r="AF85" s="104" t="str">
        <f t="shared" si="5"/>
        <v>HIP_64408_</v>
      </c>
      <c r="AG85" s="103">
        <v>1.0</v>
      </c>
      <c r="AH85" s="104" t="str">
        <f t="shared" si="6"/>
        <v>HD_114613_</v>
      </c>
      <c r="AI85" s="148" t="s">
        <v>379</v>
      </c>
      <c r="AJ85" s="149">
        <v>5670.0</v>
      </c>
      <c r="AK85" s="45">
        <v>26.0</v>
      </c>
      <c r="AL85" s="3" t="s">
        <v>538</v>
      </c>
      <c r="AM85" s="130"/>
      <c r="AN85" s="130">
        <v>3.9</v>
      </c>
      <c r="AO85" s="131">
        <v>0.04</v>
      </c>
      <c r="AP85" s="3" t="s">
        <v>538</v>
      </c>
      <c r="AQ85" s="130">
        <v>0.16</v>
      </c>
      <c r="AR85" s="131">
        <v>0.02</v>
      </c>
      <c r="AS85" s="3" t="s">
        <v>538</v>
      </c>
      <c r="AT85" s="132">
        <f t="shared" si="15"/>
        <v>2.093487975</v>
      </c>
      <c r="AU85" s="133">
        <v>0.0</v>
      </c>
      <c r="AV85" s="150">
        <v>0.0</v>
      </c>
      <c r="AW85" s="3">
        <v>1.0</v>
      </c>
      <c r="AX85" s="67">
        <v>2.0</v>
      </c>
      <c r="AY85" s="67">
        <v>1.0</v>
      </c>
      <c r="AZ85" s="67">
        <f t="shared" si="17"/>
        <v>4</v>
      </c>
      <c r="BA85" s="135">
        <f t="shared" si="7"/>
        <v>3</v>
      </c>
      <c r="BB85" s="170" t="s">
        <v>509</v>
      </c>
      <c r="BC85" s="48" t="str">
        <f t="shared" ref="BC85:BD85" si="104">B85</f>
        <v>HIP_64408_</v>
      </c>
      <c r="BD85" s="106" t="str">
        <f t="shared" si="104"/>
        <v>HD_114613_</v>
      </c>
      <c r="BE85" s="137">
        <v>0.0</v>
      </c>
      <c r="BF85" s="48" t="s">
        <v>346</v>
      </c>
      <c r="BG85" s="50">
        <v>1.84863583</v>
      </c>
      <c r="BH85" s="50">
        <v>198.01328</v>
      </c>
      <c r="BI85" s="50">
        <v>-37.80302</v>
      </c>
      <c r="BJ85" s="50">
        <v>5.81328459</v>
      </c>
      <c r="BK85" s="50">
        <v>5.28328459</v>
      </c>
      <c r="BL85" s="50">
        <v>1.76109486</v>
      </c>
      <c r="BM85" s="50">
        <v>3.0</v>
      </c>
      <c r="BN85" s="50">
        <v>147.948684</v>
      </c>
      <c r="BO85" s="50">
        <v>142.648684</v>
      </c>
      <c r="BP85" s="50">
        <v>4.75495613</v>
      </c>
      <c r="BQ85" s="50">
        <v>30.0</v>
      </c>
      <c r="BR85" s="50">
        <v>17.3023301</v>
      </c>
      <c r="BS85" s="50">
        <v>12.0023301</v>
      </c>
      <c r="BT85" s="50">
        <v>0.40007767</v>
      </c>
      <c r="BU85" s="50">
        <v>30.0</v>
      </c>
      <c r="BV85" s="152">
        <v>5.1974973</v>
      </c>
      <c r="BW85" s="50">
        <v>2.37083063</v>
      </c>
      <c r="BX85" s="50">
        <v>0.14817691</v>
      </c>
      <c r="BY85" s="50">
        <v>16.0</v>
      </c>
      <c r="BZ85" s="139">
        <f t="shared" si="19"/>
        <v>2.020151515</v>
      </c>
      <c r="CA85" s="140">
        <f t="shared" si="20"/>
        <v>99.54054174</v>
      </c>
      <c r="CB85" s="141">
        <f t="shared" si="21"/>
        <v>1054.037603</v>
      </c>
      <c r="CC85" s="141">
        <f t="shared" si="22"/>
        <v>6.364003643</v>
      </c>
      <c r="CD85" s="174">
        <f t="shared" si="23"/>
        <v>0.3019888769</v>
      </c>
    </row>
    <row r="86" ht="15.75" customHeight="1">
      <c r="A86" s="111">
        <f t="shared" si="9"/>
        <v>23.16423442</v>
      </c>
      <c r="B86" s="112" t="s">
        <v>733</v>
      </c>
      <c r="C86" s="112" t="s">
        <v>734</v>
      </c>
      <c r="D86" s="113">
        <v>4.77</v>
      </c>
      <c r="E86" s="111">
        <v>0.43</v>
      </c>
      <c r="F86" s="111">
        <v>0.009</v>
      </c>
      <c r="G86" s="114">
        <v>43.17</v>
      </c>
      <c r="H86" s="114">
        <v>0.17</v>
      </c>
      <c r="I86" s="114" t="s">
        <v>273</v>
      </c>
      <c r="J86" s="115">
        <f t="shared" si="10"/>
        <v>2.945910243</v>
      </c>
      <c r="K86" s="116" t="s">
        <v>277</v>
      </c>
      <c r="L86" s="153" t="s">
        <v>708</v>
      </c>
      <c r="M86" s="114" t="s">
        <v>594</v>
      </c>
      <c r="N86" s="154">
        <v>-0.015</v>
      </c>
      <c r="O86" s="118">
        <f t="shared" si="11"/>
        <v>2.930910243</v>
      </c>
      <c r="P86" s="119">
        <f t="shared" si="12"/>
        <v>0.7236359027</v>
      </c>
      <c r="Q86" s="114" t="s">
        <v>205</v>
      </c>
      <c r="R86" s="120" t="s">
        <v>287</v>
      </c>
      <c r="S86" s="97" t="str">
        <f t="shared" si="4"/>
        <v>HIP_86201_</v>
      </c>
      <c r="T86" s="121">
        <v>1.0</v>
      </c>
      <c r="U86" s="120">
        <v>0.0</v>
      </c>
      <c r="V86" s="120">
        <v>0.0</v>
      </c>
      <c r="W86" s="120">
        <v>0.0</v>
      </c>
      <c r="X86" s="120">
        <v>0.0</v>
      </c>
      <c r="Y86" s="122">
        <f t="shared" si="13"/>
        <v>1</v>
      </c>
      <c r="Z86" s="143">
        <v>-4.572</v>
      </c>
      <c r="AA86" s="114" t="s">
        <v>353</v>
      </c>
      <c r="AB86" s="175">
        <v>7.2</v>
      </c>
      <c r="AC86" s="126" t="s">
        <v>297</v>
      </c>
      <c r="AD86" s="127">
        <v>1.39</v>
      </c>
      <c r="AE86" s="104" t="str">
        <f t="shared" si="14"/>
        <v>F4V</v>
      </c>
      <c r="AF86" s="104" t="str">
        <f t="shared" si="5"/>
        <v>HIP_86201_</v>
      </c>
      <c r="AG86" s="103">
        <v>0.0</v>
      </c>
      <c r="AH86" s="104" t="str">
        <f t="shared" si="6"/>
        <v>HD_160922_</v>
      </c>
      <c r="AI86" s="128" t="s">
        <v>277</v>
      </c>
      <c r="AJ86" s="129">
        <v>6575.0</v>
      </c>
      <c r="AK86" s="45" t="s">
        <v>429</v>
      </c>
      <c r="AL86" s="3" t="s">
        <v>595</v>
      </c>
      <c r="AM86" s="172"/>
      <c r="AN86" s="172">
        <v>4.2</v>
      </c>
      <c r="AO86" s="173" t="s">
        <v>429</v>
      </c>
      <c r="AP86" s="91" t="s">
        <v>429</v>
      </c>
      <c r="AQ86" s="130">
        <v>0.4</v>
      </c>
      <c r="AR86" s="131" t="s">
        <v>429</v>
      </c>
      <c r="AS86" s="3" t="s">
        <v>735</v>
      </c>
      <c r="AT86" s="132">
        <f t="shared" si="15"/>
        <v>1.772878943</v>
      </c>
      <c r="AU86" s="133">
        <v>0.0</v>
      </c>
      <c r="AV86" s="134">
        <f>sqrt( (0.032*(AB86^1.5)*(400/$AV$7))^2 + 1^2)</f>
        <v>1.175672553</v>
      </c>
      <c r="AW86" s="3">
        <v>0.0</v>
      </c>
      <c r="AX86" s="64">
        <v>1.0</v>
      </c>
      <c r="AY86" s="43">
        <v>0.0</v>
      </c>
      <c r="AZ86" s="43">
        <f t="shared" si="17"/>
        <v>1</v>
      </c>
      <c r="BA86" s="135">
        <f t="shared" si="7"/>
        <v>1</v>
      </c>
      <c r="BB86" s="136" t="s">
        <v>320</v>
      </c>
      <c r="BC86" s="48" t="str">
        <f t="shared" ref="BC86:BD86" si="105">B86</f>
        <v>HIP_86201_</v>
      </c>
      <c r="BD86" s="106" t="str">
        <f t="shared" si="105"/>
        <v>HD_160922_</v>
      </c>
      <c r="BE86" s="137">
        <v>0.0</v>
      </c>
      <c r="BF86" s="48" t="s">
        <v>445</v>
      </c>
      <c r="BG86" s="50">
        <v>1.55074828</v>
      </c>
      <c r="BH86" s="50">
        <v>264.23788</v>
      </c>
      <c r="BI86" s="50">
        <v>68.75797</v>
      </c>
      <c r="BJ86" s="50">
        <v>17.9146008</v>
      </c>
      <c r="BK86" s="50">
        <v>17.3846008</v>
      </c>
      <c r="BL86" s="50">
        <v>5.79486692</v>
      </c>
      <c r="BM86" s="50">
        <v>3.0</v>
      </c>
      <c r="BN86" s="50">
        <v>1448.60933</v>
      </c>
      <c r="BO86" s="50">
        <v>1408.15266</v>
      </c>
      <c r="BP86" s="50">
        <v>6.14913826</v>
      </c>
      <c r="BQ86" s="50">
        <v>229.0</v>
      </c>
      <c r="BR86" s="169">
        <v>159.006211</v>
      </c>
      <c r="BS86" s="50">
        <v>118.372878</v>
      </c>
      <c r="BT86" s="50">
        <v>0.51466469</v>
      </c>
      <c r="BU86" s="50">
        <v>230.0</v>
      </c>
      <c r="BV86" s="152">
        <v>5.31038281</v>
      </c>
      <c r="BW86" s="50">
        <v>3.89704948</v>
      </c>
      <c r="BX86" s="50">
        <v>0.48713118</v>
      </c>
      <c r="BY86" s="50">
        <v>8.0</v>
      </c>
      <c r="BZ86" s="139">
        <f t="shared" si="19"/>
        <v>2.300477295</v>
      </c>
      <c r="CA86" s="140">
        <f t="shared" si="20"/>
        <v>99.31160484</v>
      </c>
      <c r="CB86" s="141">
        <f t="shared" si="21"/>
        <v>1080.979141</v>
      </c>
      <c r="CC86" s="141">
        <f t="shared" si="22"/>
        <v>5.032961554</v>
      </c>
      <c r="CD86" s="174">
        <f t="shared" si="23"/>
        <v>0.2145909198</v>
      </c>
    </row>
    <row r="87" ht="15.75" customHeight="1">
      <c r="A87" s="111">
        <f t="shared" si="9"/>
        <v>18.8006678</v>
      </c>
      <c r="B87" s="112" t="s">
        <v>736</v>
      </c>
      <c r="C87" s="112" t="s">
        <v>737</v>
      </c>
      <c r="D87" s="113">
        <v>4.8</v>
      </c>
      <c r="E87" s="111">
        <v>0.54</v>
      </c>
      <c r="F87" s="111">
        <v>0.008</v>
      </c>
      <c r="G87" s="114">
        <v>53.1896</v>
      </c>
      <c r="H87" s="114">
        <v>0.1273</v>
      </c>
      <c r="I87" s="114" t="s">
        <v>577</v>
      </c>
      <c r="J87" s="115">
        <f t="shared" si="10"/>
        <v>3.429133622</v>
      </c>
      <c r="K87" s="144" t="s">
        <v>368</v>
      </c>
      <c r="L87" s="153" t="s">
        <v>616</v>
      </c>
      <c r="M87" s="114" t="s">
        <v>550</v>
      </c>
      <c r="N87" s="154">
        <v>-0.04</v>
      </c>
      <c r="O87" s="118">
        <f t="shared" si="11"/>
        <v>3.389133622</v>
      </c>
      <c r="P87" s="119">
        <f t="shared" si="12"/>
        <v>0.5403465514</v>
      </c>
      <c r="Q87" s="154" t="s">
        <v>530</v>
      </c>
      <c r="R87" s="120">
        <v>136.0</v>
      </c>
      <c r="S87" s="97" t="str">
        <f t="shared" si="4"/>
        <v>HIP_4151_</v>
      </c>
      <c r="T87" s="121">
        <v>1.0</v>
      </c>
      <c r="U87" s="120">
        <v>0.0</v>
      </c>
      <c r="V87" s="165">
        <v>1.0</v>
      </c>
      <c r="W87" s="120">
        <v>0.0</v>
      </c>
      <c r="X87" s="120">
        <v>0.0</v>
      </c>
      <c r="Y87" s="122">
        <f t="shared" si="13"/>
        <v>2</v>
      </c>
      <c r="Z87" s="143">
        <v>-4.398</v>
      </c>
      <c r="AA87" s="114" t="s">
        <v>353</v>
      </c>
      <c r="AB87" s="175">
        <v>8.6</v>
      </c>
      <c r="AC87" s="126" t="s">
        <v>297</v>
      </c>
      <c r="AD87" s="127">
        <v>1.18</v>
      </c>
      <c r="AE87" s="104" t="str">
        <f t="shared" si="14"/>
        <v>F8V</v>
      </c>
      <c r="AF87" s="104" t="str">
        <f t="shared" si="5"/>
        <v>HIP_4151_</v>
      </c>
      <c r="AG87" s="103">
        <v>1.0</v>
      </c>
      <c r="AH87" s="104" t="str">
        <f t="shared" si="6"/>
        <v>HD_5015_</v>
      </c>
      <c r="AI87" s="179" t="s">
        <v>563</v>
      </c>
      <c r="AJ87" s="149">
        <v>6149.0</v>
      </c>
      <c r="AK87" s="45">
        <v>64.0</v>
      </c>
      <c r="AL87" s="3" t="s">
        <v>518</v>
      </c>
      <c r="AM87" s="130"/>
      <c r="AN87" s="130">
        <v>4.08</v>
      </c>
      <c r="AO87" s="131">
        <v>0.03</v>
      </c>
      <c r="AP87" s="3" t="s">
        <v>518</v>
      </c>
      <c r="AQ87" s="130">
        <v>0.06</v>
      </c>
      <c r="AR87" s="131">
        <v>0.04</v>
      </c>
      <c r="AS87" s="3" t="s">
        <v>518</v>
      </c>
      <c r="AT87" s="132">
        <f t="shared" si="15"/>
        <v>1.641409469</v>
      </c>
      <c r="AU87" s="133">
        <v>0.0</v>
      </c>
      <c r="AV87" s="150">
        <v>0.0</v>
      </c>
      <c r="AW87" s="3">
        <v>1.0</v>
      </c>
      <c r="AX87" s="64">
        <v>1.0</v>
      </c>
      <c r="AY87" s="67">
        <v>1.0</v>
      </c>
      <c r="AZ87" s="67">
        <f t="shared" si="17"/>
        <v>3</v>
      </c>
      <c r="BA87" s="135">
        <f t="shared" si="7"/>
        <v>2</v>
      </c>
      <c r="BB87" s="151" t="s">
        <v>385</v>
      </c>
      <c r="BC87" s="48" t="str">
        <f t="shared" ref="BC87:BD87" si="106">B87</f>
        <v>HIP_4151_</v>
      </c>
      <c r="BD87" s="106" t="str">
        <f t="shared" si="106"/>
        <v>HD_5015_</v>
      </c>
      <c r="BE87" s="137">
        <v>0.0</v>
      </c>
      <c r="BF87" s="48" t="s">
        <v>279</v>
      </c>
      <c r="BG87" s="50">
        <v>1.64049475</v>
      </c>
      <c r="BH87" s="50">
        <v>13.267486</v>
      </c>
      <c r="BI87" s="50">
        <v>61.12397</v>
      </c>
      <c r="BJ87" s="50">
        <v>12.3128201</v>
      </c>
      <c r="BK87" s="50">
        <v>11.7828201</v>
      </c>
      <c r="BL87" s="50">
        <v>3.9276067</v>
      </c>
      <c r="BM87" s="50">
        <v>3.0</v>
      </c>
      <c r="BN87" s="50">
        <v>993.098427</v>
      </c>
      <c r="BO87" s="50">
        <v>954.408427</v>
      </c>
      <c r="BP87" s="50">
        <v>4.35802935</v>
      </c>
      <c r="BQ87" s="50">
        <v>219.0</v>
      </c>
      <c r="BR87" s="169">
        <v>118.949626</v>
      </c>
      <c r="BS87" s="50">
        <v>80.259626</v>
      </c>
      <c r="BT87" s="50">
        <v>0.36648231</v>
      </c>
      <c r="BU87" s="50">
        <v>219.0</v>
      </c>
      <c r="BV87" s="152">
        <v>5.57648513</v>
      </c>
      <c r="BW87" s="50">
        <v>3.6331518</v>
      </c>
      <c r="BX87" s="50">
        <v>0.33028653</v>
      </c>
      <c r="BY87" s="50">
        <v>11.0</v>
      </c>
      <c r="BZ87" s="139">
        <f t="shared" si="19"/>
        <v>1.862830224</v>
      </c>
      <c r="CA87" s="140">
        <f t="shared" si="20"/>
        <v>99.08319449</v>
      </c>
      <c r="CB87" s="141">
        <f t="shared" si="21"/>
        <v>854.9027157</v>
      </c>
      <c r="CC87" s="141">
        <f t="shared" si="22"/>
        <v>6.070330644</v>
      </c>
      <c r="CD87" s="174">
        <f t="shared" si="23"/>
        <v>0.2521994495</v>
      </c>
    </row>
    <row r="88" ht="15.75" customHeight="1">
      <c r="A88" s="111">
        <f t="shared" si="9"/>
        <v>20.60738198</v>
      </c>
      <c r="B88" s="112" t="s">
        <v>738</v>
      </c>
      <c r="C88" s="112" t="s">
        <v>739</v>
      </c>
      <c r="D88" s="113">
        <v>4.8</v>
      </c>
      <c r="E88" s="111">
        <v>0.489</v>
      </c>
      <c r="F88" s="111">
        <v>0.007</v>
      </c>
      <c r="G88" s="114">
        <v>48.5263</v>
      </c>
      <c r="H88" s="114">
        <v>0.183</v>
      </c>
      <c r="I88" s="114" t="s">
        <v>577</v>
      </c>
      <c r="J88" s="115">
        <f t="shared" si="10"/>
        <v>3.229885894</v>
      </c>
      <c r="K88" s="144" t="s">
        <v>368</v>
      </c>
      <c r="L88" s="153" t="s">
        <v>605</v>
      </c>
      <c r="M88" s="114" t="s">
        <v>740</v>
      </c>
      <c r="N88" s="154">
        <v>-0.035</v>
      </c>
      <c r="O88" s="118">
        <f t="shared" si="11"/>
        <v>3.194885894</v>
      </c>
      <c r="P88" s="119">
        <f t="shared" si="12"/>
        <v>0.6180456424</v>
      </c>
      <c r="Q88" s="114" t="s">
        <v>205</v>
      </c>
      <c r="R88" s="158" t="s">
        <v>287</v>
      </c>
      <c r="S88" s="97" t="str">
        <f t="shared" si="4"/>
        <v>HIP_45038_</v>
      </c>
      <c r="T88" s="121">
        <v>1.0</v>
      </c>
      <c r="U88" s="120">
        <v>0.0</v>
      </c>
      <c r="V88" s="120">
        <v>0.0</v>
      </c>
      <c r="W88" s="120">
        <v>0.0</v>
      </c>
      <c r="X88" s="120">
        <v>0.0</v>
      </c>
      <c r="Y88" s="122">
        <f t="shared" si="13"/>
        <v>1</v>
      </c>
      <c r="Z88" s="143">
        <v>-4.901</v>
      </c>
      <c r="AA88" s="114" t="s">
        <v>353</v>
      </c>
      <c r="AB88" s="175">
        <v>5.8</v>
      </c>
      <c r="AC88" s="126" t="s">
        <v>297</v>
      </c>
      <c r="AD88" s="127">
        <v>1.21</v>
      </c>
      <c r="AE88" s="104" t="str">
        <f t="shared" si="14"/>
        <v>F7V</v>
      </c>
      <c r="AF88" s="104" t="str">
        <f t="shared" si="5"/>
        <v>HIP_45038_</v>
      </c>
      <c r="AG88" s="103">
        <v>0.0</v>
      </c>
      <c r="AH88" s="104" t="str">
        <f t="shared" si="6"/>
        <v>HD_78154_</v>
      </c>
      <c r="AI88" s="128" t="s">
        <v>277</v>
      </c>
      <c r="AJ88" s="149">
        <v>6276.0</v>
      </c>
      <c r="AK88" s="45">
        <v>80.0</v>
      </c>
      <c r="AL88" s="3" t="s">
        <v>741</v>
      </c>
      <c r="AM88" s="130"/>
      <c r="AN88" s="130">
        <v>4.0</v>
      </c>
      <c r="AO88" s="131">
        <v>0.1</v>
      </c>
      <c r="AP88" s="3" t="s">
        <v>741</v>
      </c>
      <c r="AQ88" s="130">
        <v>-0.03</v>
      </c>
      <c r="AR88" s="131">
        <v>0.07</v>
      </c>
      <c r="AS88" s="3" t="s">
        <v>741</v>
      </c>
      <c r="AT88" s="132">
        <f t="shared" si="15"/>
        <v>1.723096484</v>
      </c>
      <c r="AU88" s="133">
        <v>0.0</v>
      </c>
      <c r="AV88" s="150">
        <v>0.0</v>
      </c>
      <c r="AW88" s="3">
        <v>1.0</v>
      </c>
      <c r="AX88" s="64">
        <v>1.0</v>
      </c>
      <c r="AY88" s="67">
        <v>1.0</v>
      </c>
      <c r="AZ88" s="67">
        <f t="shared" si="17"/>
        <v>3</v>
      </c>
      <c r="BA88" s="135">
        <f t="shared" si="7"/>
        <v>1</v>
      </c>
      <c r="BB88" s="151" t="s">
        <v>385</v>
      </c>
      <c r="BC88" s="48" t="str">
        <f t="shared" ref="BC88:BD88" si="107">B88</f>
        <v>HIP_45038_</v>
      </c>
      <c r="BD88" s="106" t="str">
        <f t="shared" si="107"/>
        <v>HD_78154_</v>
      </c>
      <c r="BE88" s="137">
        <v>0.0</v>
      </c>
      <c r="BF88" s="48" t="s">
        <v>291</v>
      </c>
      <c r="BG88" s="50">
        <v>1.8214888</v>
      </c>
      <c r="BH88" s="50">
        <v>137.5981</v>
      </c>
      <c r="BI88" s="50">
        <v>67.13402</v>
      </c>
      <c r="BJ88" s="50">
        <v>8.88004251</v>
      </c>
      <c r="BK88" s="50">
        <v>8.35004251</v>
      </c>
      <c r="BL88" s="50">
        <v>2.7833475</v>
      </c>
      <c r="BM88" s="50">
        <v>3.0</v>
      </c>
      <c r="BN88" s="50">
        <v>708.33011</v>
      </c>
      <c r="BO88" s="50">
        <v>676.353444</v>
      </c>
      <c r="BP88" s="50">
        <v>3.73675936</v>
      </c>
      <c r="BQ88" s="50">
        <v>181.0</v>
      </c>
      <c r="BR88" s="169">
        <v>88.8436</v>
      </c>
      <c r="BS88" s="50">
        <v>56.8669333</v>
      </c>
      <c r="BT88" s="50">
        <v>0.31418195</v>
      </c>
      <c r="BU88" s="50">
        <v>181.0</v>
      </c>
      <c r="BV88" s="152">
        <v>5.33893059</v>
      </c>
      <c r="BW88" s="50">
        <v>3.04226392</v>
      </c>
      <c r="BX88" s="50">
        <v>0.2340203</v>
      </c>
      <c r="BY88" s="50">
        <v>13.0</v>
      </c>
      <c r="BZ88" s="139">
        <f t="shared" si="19"/>
        <v>2.037149123</v>
      </c>
      <c r="CA88" s="140">
        <f t="shared" si="20"/>
        <v>98.85530947</v>
      </c>
      <c r="CB88" s="141">
        <f t="shared" si="21"/>
        <v>965.4712225</v>
      </c>
      <c r="CC88" s="141">
        <f t="shared" si="22"/>
        <v>5.732392155</v>
      </c>
      <c r="CD88" s="174">
        <f t="shared" si="23"/>
        <v>0.2453809092</v>
      </c>
    </row>
    <row r="89" ht="15.75" customHeight="1">
      <c r="A89" s="111">
        <f t="shared" si="9"/>
        <v>11.00776047</v>
      </c>
      <c r="B89" s="112" t="s">
        <v>742</v>
      </c>
      <c r="C89" s="112" t="s">
        <v>743</v>
      </c>
      <c r="D89" s="113">
        <v>4.84</v>
      </c>
      <c r="E89" s="111">
        <v>0.607</v>
      </c>
      <c r="F89" s="111">
        <v>0.005</v>
      </c>
      <c r="G89" s="114">
        <v>90.845</v>
      </c>
      <c r="H89" s="114">
        <v>0.3665</v>
      </c>
      <c r="I89" s="114" t="s">
        <v>577</v>
      </c>
      <c r="J89" s="115">
        <f t="shared" si="10"/>
        <v>4.631505146</v>
      </c>
      <c r="K89" s="144" t="s">
        <v>368</v>
      </c>
      <c r="L89" s="145" t="s">
        <v>744</v>
      </c>
      <c r="M89" s="114" t="s">
        <v>444</v>
      </c>
      <c r="N89" s="154">
        <v>-0.07</v>
      </c>
      <c r="O89" s="118">
        <f t="shared" si="11"/>
        <v>4.561505146</v>
      </c>
      <c r="P89" s="119">
        <f t="shared" si="12"/>
        <v>0.07139794149</v>
      </c>
      <c r="Q89" s="154" t="s">
        <v>502</v>
      </c>
      <c r="R89" s="120">
        <v>52.0</v>
      </c>
      <c r="S89" s="97" t="str">
        <f t="shared" si="4"/>
        <v>HIP_10644_</v>
      </c>
      <c r="T89" s="121">
        <v>1.0</v>
      </c>
      <c r="U89" s="121">
        <v>1.0</v>
      </c>
      <c r="V89" s="165">
        <v>1.0</v>
      </c>
      <c r="W89" s="120">
        <v>0.0</v>
      </c>
      <c r="X89" s="120">
        <v>0.0</v>
      </c>
      <c r="Y89" s="122">
        <f t="shared" si="13"/>
        <v>3</v>
      </c>
      <c r="Z89" s="143">
        <v>-4.69</v>
      </c>
      <c r="AA89" s="114" t="s">
        <v>503</v>
      </c>
      <c r="AB89" s="147">
        <v>2.0</v>
      </c>
      <c r="AC89" s="126" t="s">
        <v>297</v>
      </c>
      <c r="AD89" s="127">
        <v>1.075</v>
      </c>
      <c r="AE89" s="104" t="str">
        <f t="shared" si="14"/>
        <v>G0.5V_Fe-0.5</v>
      </c>
      <c r="AF89" s="104" t="str">
        <f t="shared" si="5"/>
        <v>HIP_10644_</v>
      </c>
      <c r="AG89" s="103">
        <v>1.0</v>
      </c>
      <c r="AH89" s="104" t="str">
        <f t="shared" si="6"/>
        <v>HD_13974_</v>
      </c>
      <c r="AI89" s="179" t="s">
        <v>563</v>
      </c>
      <c r="AJ89" s="149">
        <v>5786.0</v>
      </c>
      <c r="AK89" s="45">
        <v>75.0</v>
      </c>
      <c r="AL89" s="3" t="s">
        <v>518</v>
      </c>
      <c r="AM89" s="130"/>
      <c r="AN89" s="130">
        <v>4.29</v>
      </c>
      <c r="AO89" s="131">
        <v>0.03</v>
      </c>
      <c r="AP89" s="3" t="s">
        <v>518</v>
      </c>
      <c r="AQ89" s="130">
        <v>-0.53</v>
      </c>
      <c r="AR89" s="131">
        <v>0.1</v>
      </c>
      <c r="AS89" s="3" t="s">
        <v>518</v>
      </c>
      <c r="AT89" s="132">
        <f t="shared" si="15"/>
        <v>1.080425329</v>
      </c>
      <c r="AU89" s="133">
        <v>0.0</v>
      </c>
      <c r="AV89" s="150">
        <v>0.0</v>
      </c>
      <c r="AW89" s="3">
        <v>1.0</v>
      </c>
      <c r="AX89" s="67">
        <v>2.0</v>
      </c>
      <c r="AY89" s="67">
        <v>1.0</v>
      </c>
      <c r="AZ89" s="67">
        <f t="shared" si="17"/>
        <v>4</v>
      </c>
      <c r="BA89" s="135">
        <f t="shared" si="7"/>
        <v>3</v>
      </c>
      <c r="BB89" s="170" t="s">
        <v>509</v>
      </c>
      <c r="BC89" s="48" t="str">
        <f t="shared" ref="BC89:BD89" si="108">B89</f>
        <v>HIP_10644_</v>
      </c>
      <c r="BD89" s="106" t="str">
        <f t="shared" si="108"/>
        <v>HD_13974_</v>
      </c>
      <c r="BE89" s="137">
        <v>0.0</v>
      </c>
      <c r="BF89" s="48" t="s">
        <v>73</v>
      </c>
      <c r="BG89" s="50">
        <v>1.23238306</v>
      </c>
      <c r="BH89" s="50">
        <v>34.26346</v>
      </c>
      <c r="BI89" s="50">
        <v>34.22423</v>
      </c>
      <c r="BJ89" s="50">
        <v>5.45921254</v>
      </c>
      <c r="BK89" s="50">
        <v>5.10587921</v>
      </c>
      <c r="BL89" s="50">
        <v>2.5529396</v>
      </c>
      <c r="BM89" s="50">
        <v>2.0</v>
      </c>
      <c r="BN89" s="50">
        <v>218.448108</v>
      </c>
      <c r="BO89" s="50">
        <v>206.788108</v>
      </c>
      <c r="BP89" s="50">
        <v>3.13315315</v>
      </c>
      <c r="BQ89" s="50">
        <v>66.0</v>
      </c>
      <c r="BR89" s="50">
        <v>29.055821</v>
      </c>
      <c r="BS89" s="50">
        <v>17.395821</v>
      </c>
      <c r="BT89" s="50">
        <v>0.26357305</v>
      </c>
      <c r="BU89" s="50">
        <v>66.0</v>
      </c>
      <c r="BV89" s="152">
        <v>5.48001845</v>
      </c>
      <c r="BW89" s="50">
        <v>3.00668511</v>
      </c>
      <c r="BX89" s="50">
        <v>0.21476322</v>
      </c>
      <c r="BY89" s="50">
        <v>14.0</v>
      </c>
      <c r="BZ89" s="139">
        <f t="shared" si="19"/>
        <v>1.085672834</v>
      </c>
      <c r="CA89" s="140">
        <f t="shared" si="20"/>
        <v>98.62794856</v>
      </c>
      <c r="CB89" s="141">
        <f t="shared" si="21"/>
        <v>398.5125573</v>
      </c>
      <c r="CC89" s="141">
        <f t="shared" si="22"/>
        <v>8.330791614</v>
      </c>
      <c r="CD89" s="174">
        <f t="shared" si="23"/>
        <v>0.2755609525</v>
      </c>
    </row>
    <row r="90" ht="15.75" customHeight="1">
      <c r="A90" s="111">
        <f t="shared" si="9"/>
        <v>12.91412366</v>
      </c>
      <c r="B90" s="112" t="s">
        <v>745</v>
      </c>
      <c r="C90" s="112" t="s">
        <v>746</v>
      </c>
      <c r="D90" s="113">
        <v>4.82</v>
      </c>
      <c r="E90" s="111">
        <v>0.541</v>
      </c>
      <c r="F90" s="111">
        <v>0.008</v>
      </c>
      <c r="G90" s="114">
        <v>77.4346</v>
      </c>
      <c r="H90" s="114">
        <v>0.168</v>
      </c>
      <c r="I90" s="114" t="s">
        <v>577</v>
      </c>
      <c r="J90" s="115">
        <f t="shared" si="10"/>
        <v>4.264675296</v>
      </c>
      <c r="K90" s="144" t="s">
        <v>368</v>
      </c>
      <c r="L90" s="153" t="s">
        <v>616</v>
      </c>
      <c r="M90" s="114" t="s">
        <v>281</v>
      </c>
      <c r="N90" s="154">
        <v>-0.04</v>
      </c>
      <c r="O90" s="118">
        <f t="shared" si="11"/>
        <v>4.224675296</v>
      </c>
      <c r="P90" s="119">
        <f t="shared" si="12"/>
        <v>0.2061298814</v>
      </c>
      <c r="Q90" s="114" t="s">
        <v>502</v>
      </c>
      <c r="R90" s="120">
        <v>77.0</v>
      </c>
      <c r="S90" s="97" t="str">
        <f t="shared" si="4"/>
        <v>HIP_51459_</v>
      </c>
      <c r="T90" s="121">
        <v>1.0</v>
      </c>
      <c r="U90" s="121">
        <v>1.0</v>
      </c>
      <c r="V90" s="165">
        <v>1.0</v>
      </c>
      <c r="W90" s="120">
        <v>0.0</v>
      </c>
      <c r="X90" s="120">
        <v>0.0</v>
      </c>
      <c r="Y90" s="122">
        <f t="shared" si="13"/>
        <v>3</v>
      </c>
      <c r="Z90" s="143">
        <v>-4.775</v>
      </c>
      <c r="AA90" s="114" t="s">
        <v>353</v>
      </c>
      <c r="AB90" s="175">
        <v>8.6</v>
      </c>
      <c r="AC90" s="126" t="s">
        <v>297</v>
      </c>
      <c r="AD90" s="127">
        <v>1.18</v>
      </c>
      <c r="AE90" s="104" t="str">
        <f t="shared" si="14"/>
        <v>F8V</v>
      </c>
      <c r="AF90" s="104" t="str">
        <f t="shared" si="5"/>
        <v>HIP_51459_</v>
      </c>
      <c r="AG90" s="103">
        <v>1.0</v>
      </c>
      <c r="AH90" s="104" t="str">
        <f t="shared" si="6"/>
        <v>HD_90839_</v>
      </c>
      <c r="AI90" s="114"/>
      <c r="AJ90" s="149">
        <v>6186.0</v>
      </c>
      <c r="AK90" s="45">
        <v>63.0</v>
      </c>
      <c r="AL90" s="3" t="s">
        <v>518</v>
      </c>
      <c r="AM90" s="130"/>
      <c r="AN90" s="130">
        <v>4.43</v>
      </c>
      <c r="AO90" s="131">
        <v>0.03</v>
      </c>
      <c r="AP90" s="3" t="s">
        <v>518</v>
      </c>
      <c r="AQ90" s="130">
        <v>-0.08</v>
      </c>
      <c r="AR90" s="131">
        <v>0.04</v>
      </c>
      <c r="AS90" s="3" t="s">
        <v>518</v>
      </c>
      <c r="AT90" s="132">
        <f t="shared" si="15"/>
        <v>1.103818718</v>
      </c>
      <c r="AU90" s="133">
        <v>0.0</v>
      </c>
      <c r="AV90" s="150">
        <v>0.0</v>
      </c>
      <c r="AW90" s="3">
        <v>1.0</v>
      </c>
      <c r="AX90" s="64">
        <v>1.0</v>
      </c>
      <c r="AY90" s="67">
        <v>1.0</v>
      </c>
      <c r="AZ90" s="67">
        <f t="shared" si="17"/>
        <v>3</v>
      </c>
      <c r="BA90" s="135">
        <f t="shared" si="7"/>
        <v>3</v>
      </c>
      <c r="BB90" s="151" t="s">
        <v>385</v>
      </c>
      <c r="BC90" s="48" t="str">
        <f t="shared" ref="BC90:BD90" si="109">B90</f>
        <v>HIP_51459_</v>
      </c>
      <c r="BD90" s="106" t="str">
        <f t="shared" si="109"/>
        <v>HD_90839_</v>
      </c>
      <c r="BE90" s="137">
        <v>0.0</v>
      </c>
      <c r="BF90" s="48" t="s">
        <v>312</v>
      </c>
      <c r="BG90" s="50">
        <v>1.09641481</v>
      </c>
      <c r="BH90" s="50">
        <v>157.65659</v>
      </c>
      <c r="BI90" s="50">
        <v>55.980537</v>
      </c>
      <c r="BJ90" s="50">
        <v>12.6204065</v>
      </c>
      <c r="BK90" s="50">
        <v>12.0904065</v>
      </c>
      <c r="BL90" s="50">
        <v>4.0301355</v>
      </c>
      <c r="BM90" s="50">
        <v>3.0</v>
      </c>
      <c r="BN90" s="50">
        <v>1019.77959</v>
      </c>
      <c r="BO90" s="50">
        <v>979.322926</v>
      </c>
      <c r="BP90" s="50">
        <v>4.27651933</v>
      </c>
      <c r="BQ90" s="50">
        <v>229.0</v>
      </c>
      <c r="BR90" s="169">
        <v>122.804076</v>
      </c>
      <c r="BS90" s="50">
        <v>82.3474096</v>
      </c>
      <c r="BT90" s="50">
        <v>0.35959567</v>
      </c>
      <c r="BU90" s="50">
        <v>229.0</v>
      </c>
      <c r="BV90" s="152">
        <v>5.67099385</v>
      </c>
      <c r="BW90" s="50">
        <v>3.72766052</v>
      </c>
      <c r="BX90" s="50">
        <v>0.33887823</v>
      </c>
      <c r="BY90" s="50">
        <v>11.0</v>
      </c>
      <c r="BZ90" s="139">
        <f t="shared" si="19"/>
        <v>1.267841434</v>
      </c>
      <c r="CA90" s="140">
        <f t="shared" si="20"/>
        <v>98.1747943</v>
      </c>
      <c r="CB90" s="141">
        <f t="shared" si="21"/>
        <v>480.0143206</v>
      </c>
      <c r="CC90" s="141">
        <f t="shared" si="22"/>
        <v>7.358114044</v>
      </c>
      <c r="CD90" s="174">
        <f t="shared" si="23"/>
        <v>0.2498872711</v>
      </c>
    </row>
    <row r="91" ht="15.75" customHeight="1">
      <c r="A91" s="111">
        <f t="shared" si="9"/>
        <v>9.291866829</v>
      </c>
      <c r="B91" s="112" t="s">
        <v>747</v>
      </c>
      <c r="C91" s="112" t="s">
        <v>748</v>
      </c>
      <c r="D91" s="113">
        <v>4.89</v>
      </c>
      <c r="E91" s="111">
        <v>0.664</v>
      </c>
      <c r="F91" s="111">
        <v>0.004</v>
      </c>
      <c r="G91" s="114">
        <v>107.621</v>
      </c>
      <c r="H91" s="114">
        <v>0.1636</v>
      </c>
      <c r="I91" s="114" t="s">
        <v>577</v>
      </c>
      <c r="J91" s="115">
        <f t="shared" si="10"/>
        <v>5.049485116</v>
      </c>
      <c r="K91" s="144" t="s">
        <v>368</v>
      </c>
      <c r="L91" s="145" t="s">
        <v>370</v>
      </c>
      <c r="M91" s="114" t="s">
        <v>372</v>
      </c>
      <c r="N91" s="154">
        <v>-0.085</v>
      </c>
      <c r="O91" s="118">
        <f t="shared" si="11"/>
        <v>4.964485116</v>
      </c>
      <c r="P91" s="119">
        <f t="shared" si="12"/>
        <v>-0.08979404627</v>
      </c>
      <c r="Q91" s="114" t="s">
        <v>502</v>
      </c>
      <c r="R91" s="120">
        <v>41.0</v>
      </c>
      <c r="S91" s="97" t="str">
        <f t="shared" si="4"/>
        <v>HIP_57443_</v>
      </c>
      <c r="T91" s="121">
        <v>1.0</v>
      </c>
      <c r="U91" s="121">
        <v>1.0</v>
      </c>
      <c r="V91" s="155">
        <v>2.0</v>
      </c>
      <c r="W91" s="120">
        <v>0.0</v>
      </c>
      <c r="X91" s="120">
        <v>0.0</v>
      </c>
      <c r="Y91" s="156">
        <f t="shared" si="13"/>
        <v>4</v>
      </c>
      <c r="Z91" s="143">
        <v>-4.931</v>
      </c>
      <c r="AA91" s="114" t="s">
        <v>537</v>
      </c>
      <c r="AB91" s="147">
        <v>2.7</v>
      </c>
      <c r="AC91" s="126" t="s">
        <v>297</v>
      </c>
      <c r="AD91" s="127">
        <v>1.02</v>
      </c>
      <c r="AE91" s="104" t="str">
        <f t="shared" si="14"/>
        <v>G2V</v>
      </c>
      <c r="AF91" s="104" t="str">
        <f t="shared" si="5"/>
        <v>HIP_57443_</v>
      </c>
      <c r="AG91" s="103">
        <v>1.0</v>
      </c>
      <c r="AH91" s="104" t="str">
        <f t="shared" si="6"/>
        <v>HD_102365_</v>
      </c>
      <c r="AI91" s="148" t="s">
        <v>379</v>
      </c>
      <c r="AJ91" s="149">
        <v>5655.0</v>
      </c>
      <c r="AK91" s="45">
        <v>56.0</v>
      </c>
      <c r="AL91" s="3" t="s">
        <v>518</v>
      </c>
      <c r="AM91" s="130"/>
      <c r="AN91" s="130">
        <v>4.44</v>
      </c>
      <c r="AO91" s="131">
        <v>0.03</v>
      </c>
      <c r="AP91" s="3" t="s">
        <v>518</v>
      </c>
      <c r="AQ91" s="130">
        <v>-0.29</v>
      </c>
      <c r="AR91" s="131">
        <v>0.04</v>
      </c>
      <c r="AS91" s="3" t="s">
        <v>518</v>
      </c>
      <c r="AT91" s="132">
        <f t="shared" si="15"/>
        <v>0.9394861957</v>
      </c>
      <c r="AU91" s="133">
        <v>0.0</v>
      </c>
      <c r="AV91" s="150">
        <v>0.0</v>
      </c>
      <c r="AW91" s="3">
        <v>1.0</v>
      </c>
      <c r="AX91" s="67">
        <v>2.0</v>
      </c>
      <c r="AY91" s="67">
        <v>1.0</v>
      </c>
      <c r="AZ91" s="67">
        <f t="shared" si="17"/>
        <v>4</v>
      </c>
      <c r="BA91" s="135">
        <f t="shared" si="7"/>
        <v>4</v>
      </c>
      <c r="BB91" s="170" t="s">
        <v>509</v>
      </c>
      <c r="BC91" s="48" t="str">
        <f t="shared" ref="BC91:BD91" si="110">B91</f>
        <v>HIP_57443_</v>
      </c>
      <c r="BD91" s="106" t="str">
        <f t="shared" si="110"/>
        <v>HD_102365_</v>
      </c>
      <c r="BE91" s="137">
        <v>0.0</v>
      </c>
      <c r="BF91" s="48" t="s">
        <v>330</v>
      </c>
      <c r="BG91" s="50">
        <v>1.00770605</v>
      </c>
      <c r="BH91" s="50">
        <v>176.62947</v>
      </c>
      <c r="BI91" s="50">
        <v>-40.500355</v>
      </c>
      <c r="BJ91" s="50">
        <v>5.35304778</v>
      </c>
      <c r="BK91" s="50">
        <v>4.82304778</v>
      </c>
      <c r="BL91" s="50">
        <v>1.60768259</v>
      </c>
      <c r="BM91" s="50">
        <v>3.0</v>
      </c>
      <c r="BN91" s="50">
        <v>137.11229</v>
      </c>
      <c r="BO91" s="50">
        <v>130.22229</v>
      </c>
      <c r="BP91" s="50">
        <v>3.33903308</v>
      </c>
      <c r="BQ91" s="50">
        <v>39.0</v>
      </c>
      <c r="BR91" s="50">
        <v>17.6706163</v>
      </c>
      <c r="BS91" s="50">
        <v>10.9572829</v>
      </c>
      <c r="BT91" s="50">
        <v>0.28834955</v>
      </c>
      <c r="BU91" s="50">
        <v>38.0</v>
      </c>
      <c r="BV91" s="152">
        <v>5.30301</v>
      </c>
      <c r="BW91" s="50">
        <v>2.29967667</v>
      </c>
      <c r="BX91" s="50">
        <v>0.1352751</v>
      </c>
      <c r="BY91" s="50">
        <v>17.0</v>
      </c>
      <c r="BZ91" s="139">
        <f t="shared" si="19"/>
        <v>0.9017849372</v>
      </c>
      <c r="CA91" s="140">
        <f t="shared" si="20"/>
        <v>97.05099672</v>
      </c>
      <c r="CB91" s="141">
        <f t="shared" si="21"/>
        <v>309.7078164</v>
      </c>
      <c r="CC91" s="141">
        <f t="shared" si="22"/>
        <v>9.384008973</v>
      </c>
      <c r="CD91" s="174">
        <f t="shared" si="23"/>
        <v>0.2857761426</v>
      </c>
    </row>
    <row r="92" ht="15.75" customHeight="1">
      <c r="A92" s="111">
        <f t="shared" si="9"/>
        <v>15.2578578</v>
      </c>
      <c r="B92" s="112" t="s">
        <v>749</v>
      </c>
      <c r="C92" s="112" t="s">
        <v>750</v>
      </c>
      <c r="D92" s="113">
        <v>4.88</v>
      </c>
      <c r="E92" s="111">
        <v>0.481</v>
      </c>
      <c r="F92" s="111">
        <v>0.007</v>
      </c>
      <c r="G92" s="114">
        <v>65.54</v>
      </c>
      <c r="H92" s="114">
        <v>0.33</v>
      </c>
      <c r="I92" s="114" t="s">
        <v>273</v>
      </c>
      <c r="J92" s="115">
        <f t="shared" si="10"/>
        <v>3.962532185</v>
      </c>
      <c r="K92" s="144" t="s">
        <v>368</v>
      </c>
      <c r="L92" s="153" t="s">
        <v>616</v>
      </c>
      <c r="M92" s="114" t="s">
        <v>594</v>
      </c>
      <c r="N92" s="154">
        <v>-0.04</v>
      </c>
      <c r="O92" s="118">
        <f t="shared" si="11"/>
        <v>3.922532185</v>
      </c>
      <c r="P92" s="119">
        <f t="shared" si="12"/>
        <v>0.3269871259</v>
      </c>
      <c r="Q92" s="154" t="s">
        <v>502</v>
      </c>
      <c r="R92" s="120">
        <v>101.0</v>
      </c>
      <c r="S92" s="97" t="str">
        <f t="shared" si="4"/>
        <v>HIP_82860_</v>
      </c>
      <c r="T92" s="121">
        <v>1.0</v>
      </c>
      <c r="U92" s="121">
        <v>1.0</v>
      </c>
      <c r="V92" s="165">
        <v>1.0</v>
      </c>
      <c r="W92" s="120">
        <v>0.0</v>
      </c>
      <c r="X92" s="120">
        <v>0.0</v>
      </c>
      <c r="Y92" s="122">
        <f t="shared" si="13"/>
        <v>3</v>
      </c>
      <c r="Z92" s="192">
        <v>-4.941</v>
      </c>
      <c r="AA92" s="114" t="s">
        <v>353</v>
      </c>
      <c r="AB92" s="175">
        <v>8.5</v>
      </c>
      <c r="AC92" s="126" t="s">
        <v>297</v>
      </c>
      <c r="AD92" s="127">
        <v>1.18</v>
      </c>
      <c r="AE92" s="104" t="str">
        <f t="shared" si="14"/>
        <v>F8V</v>
      </c>
      <c r="AF92" s="104" t="str">
        <f t="shared" si="5"/>
        <v>HIP_82860_</v>
      </c>
      <c r="AG92" s="103">
        <v>0.0</v>
      </c>
      <c r="AH92" s="104" t="str">
        <f t="shared" si="6"/>
        <v>HD_153597_</v>
      </c>
      <c r="AI92" s="128" t="s">
        <v>277</v>
      </c>
      <c r="AJ92" s="149">
        <v>6331.0</v>
      </c>
      <c r="AK92" s="45">
        <v>35.0</v>
      </c>
      <c r="AL92" s="3" t="s">
        <v>636</v>
      </c>
      <c r="AM92" s="130"/>
      <c r="AN92" s="130">
        <v>4.42</v>
      </c>
      <c r="AO92" s="131">
        <v>0.07</v>
      </c>
      <c r="AP92" s="3" t="s">
        <v>636</v>
      </c>
      <c r="AQ92" s="130">
        <v>-0.08</v>
      </c>
      <c r="AR92" s="131">
        <v>0.03</v>
      </c>
      <c r="AS92" s="3" t="s">
        <v>636</v>
      </c>
      <c r="AT92" s="132">
        <f t="shared" si="15"/>
        <v>1.211160171</v>
      </c>
      <c r="AU92" s="133">
        <v>0.0</v>
      </c>
      <c r="AV92" s="150">
        <v>0.0</v>
      </c>
      <c r="AW92" s="3">
        <v>1.0</v>
      </c>
      <c r="AX92" s="64">
        <v>1.0</v>
      </c>
      <c r="AY92" s="67">
        <v>1.0</v>
      </c>
      <c r="AZ92" s="67">
        <f t="shared" si="17"/>
        <v>3</v>
      </c>
      <c r="BA92" s="135">
        <f t="shared" si="7"/>
        <v>3</v>
      </c>
      <c r="BB92" s="151" t="s">
        <v>385</v>
      </c>
      <c r="BC92" s="48" t="str">
        <f t="shared" ref="BC92:BD92" si="111">B92</f>
        <v>HIP_82860_</v>
      </c>
      <c r="BD92" s="106" t="str">
        <f t="shared" si="111"/>
        <v>HD_153597_</v>
      </c>
      <c r="BE92" s="137">
        <v>0.0</v>
      </c>
      <c r="BF92" s="48" t="s">
        <v>425</v>
      </c>
      <c r="BG92" s="50">
        <v>1.10911038</v>
      </c>
      <c r="BH92" s="50">
        <v>254.00703</v>
      </c>
      <c r="BI92" s="50">
        <v>65.134796</v>
      </c>
      <c r="BJ92" s="50">
        <v>22.6314666</v>
      </c>
      <c r="BK92" s="50">
        <v>21.9247999</v>
      </c>
      <c r="BL92" s="50">
        <v>5.48119998</v>
      </c>
      <c r="BM92" s="50">
        <v>4.0</v>
      </c>
      <c r="BN92" s="50">
        <v>1829.61546</v>
      </c>
      <c r="BO92" s="50">
        <v>1775.90879</v>
      </c>
      <c r="BP92" s="50">
        <v>5.84180525</v>
      </c>
      <c r="BQ92" s="50">
        <v>304.0</v>
      </c>
      <c r="BR92" s="169">
        <v>203.032279</v>
      </c>
      <c r="BS92" s="50">
        <v>149.325612</v>
      </c>
      <c r="BT92" s="50">
        <v>0.49120267</v>
      </c>
      <c r="BU92" s="50">
        <v>304.0</v>
      </c>
      <c r="BV92" s="152">
        <v>5.73793367</v>
      </c>
      <c r="BW92" s="50">
        <v>4.14793367</v>
      </c>
      <c r="BX92" s="50">
        <v>0.46088152</v>
      </c>
      <c r="BY92" s="50">
        <v>9.0</v>
      </c>
      <c r="BZ92" s="139">
        <f t="shared" si="19"/>
        <v>1.457114107</v>
      </c>
      <c r="CA92" s="140">
        <f t="shared" si="20"/>
        <v>95.4992586</v>
      </c>
      <c r="CB92" s="141">
        <f t="shared" si="21"/>
        <v>591.4215261</v>
      </c>
      <c r="CC92" s="141">
        <f t="shared" si="22"/>
        <v>6.863603762</v>
      </c>
      <c r="CD92" s="174">
        <f t="shared" si="23"/>
        <v>0.2430771492</v>
      </c>
    </row>
    <row r="93" ht="15.75" customHeight="1">
      <c r="A93" s="111">
        <f t="shared" si="9"/>
        <v>17.65225066</v>
      </c>
      <c r="B93" s="112" t="s">
        <v>751</v>
      </c>
      <c r="C93" s="112" t="s">
        <v>752</v>
      </c>
      <c r="D93" s="113">
        <v>4.86</v>
      </c>
      <c r="E93" s="111">
        <v>0.469</v>
      </c>
      <c r="F93" s="111">
        <v>0.015</v>
      </c>
      <c r="G93" s="114">
        <v>56.65</v>
      </c>
      <c r="H93" s="114">
        <v>0.24</v>
      </c>
      <c r="I93" s="114" t="s">
        <v>273</v>
      </c>
      <c r="J93" s="115">
        <f t="shared" si="10"/>
        <v>3.625999571</v>
      </c>
      <c r="K93" s="116" t="s">
        <v>277</v>
      </c>
      <c r="L93" s="153" t="s">
        <v>578</v>
      </c>
      <c r="M93" s="114" t="s">
        <v>372</v>
      </c>
      <c r="N93" s="154">
        <v>-0.02</v>
      </c>
      <c r="O93" s="118">
        <f t="shared" si="11"/>
        <v>3.605999571</v>
      </c>
      <c r="P93" s="119">
        <f t="shared" si="12"/>
        <v>0.4536001716</v>
      </c>
      <c r="Q93" s="154" t="s">
        <v>502</v>
      </c>
      <c r="R93" s="120">
        <v>117.0</v>
      </c>
      <c r="S93" s="97" t="str">
        <f t="shared" si="4"/>
        <v>HIP_86736_</v>
      </c>
      <c r="T93" s="121">
        <v>1.0</v>
      </c>
      <c r="U93" s="121">
        <v>1.0</v>
      </c>
      <c r="V93" s="165">
        <v>1.0</v>
      </c>
      <c r="W93" s="120">
        <v>0.0</v>
      </c>
      <c r="X93" s="120">
        <v>0.0</v>
      </c>
      <c r="Y93" s="122">
        <f t="shared" si="13"/>
        <v>3</v>
      </c>
      <c r="Z93" s="143">
        <v>-4.698</v>
      </c>
      <c r="AA93" s="114" t="s">
        <v>624</v>
      </c>
      <c r="AB93" s="125">
        <v>11.7</v>
      </c>
      <c r="AC93" s="126" t="s">
        <v>297</v>
      </c>
      <c r="AD93" s="127">
        <v>1.33</v>
      </c>
      <c r="AE93" s="104" t="str">
        <f t="shared" si="14"/>
        <v>F5V</v>
      </c>
      <c r="AF93" s="104" t="str">
        <f t="shared" si="5"/>
        <v>HIP_86736_</v>
      </c>
      <c r="AG93" s="103">
        <v>0.0</v>
      </c>
      <c r="AH93" s="104" t="str">
        <f t="shared" si="6"/>
        <v>HD_160915_</v>
      </c>
      <c r="AI93" s="128" t="s">
        <v>277</v>
      </c>
      <c r="AJ93" s="149">
        <v>6435.0</v>
      </c>
      <c r="AK93" s="45">
        <v>80.0</v>
      </c>
      <c r="AL93" s="3" t="s">
        <v>595</v>
      </c>
      <c r="AM93" s="130"/>
      <c r="AN93" s="130">
        <v>4.2</v>
      </c>
      <c r="AO93" s="131" t="s">
        <v>429</v>
      </c>
      <c r="AP93" s="3" t="s">
        <v>735</v>
      </c>
      <c r="AQ93" s="130">
        <v>-0.17</v>
      </c>
      <c r="AR93" s="131" t="s">
        <v>429</v>
      </c>
      <c r="AS93" s="3" t="s">
        <v>735</v>
      </c>
      <c r="AT93" s="132">
        <f t="shared" si="15"/>
        <v>1.356299583</v>
      </c>
      <c r="AU93" s="133">
        <v>0.0</v>
      </c>
      <c r="AV93" s="134">
        <f>sqrt( (0.032*(AB93^1.5)*(400/$AV$7))^2 + 1^2)</f>
        <v>1.624823594</v>
      </c>
      <c r="AW93" s="3">
        <v>1.0</v>
      </c>
      <c r="AX93" s="43">
        <v>0.0</v>
      </c>
      <c r="AY93" s="43">
        <v>0.0</v>
      </c>
      <c r="AZ93" s="43">
        <f t="shared" si="17"/>
        <v>1</v>
      </c>
      <c r="BA93" s="135">
        <f t="shared" si="7"/>
        <v>3</v>
      </c>
      <c r="BB93" s="136" t="s">
        <v>320</v>
      </c>
      <c r="BC93" s="48" t="str">
        <f t="shared" ref="BC93:BD93" si="112">B93</f>
        <v>HIP_86736_</v>
      </c>
      <c r="BD93" s="106" t="str">
        <f t="shared" si="112"/>
        <v>HD_160915_</v>
      </c>
      <c r="BE93" s="137">
        <v>0.0</v>
      </c>
      <c r="BF93" s="48" t="s">
        <v>451</v>
      </c>
      <c r="BG93" s="50">
        <v>1.51690973</v>
      </c>
      <c r="BH93" s="50">
        <v>265.85748</v>
      </c>
      <c r="BI93" s="50">
        <v>-21.683193</v>
      </c>
      <c r="BJ93" s="50">
        <v>35.8655311</v>
      </c>
      <c r="BK93" s="50">
        <v>34.2755311</v>
      </c>
      <c r="BL93" s="50">
        <v>3.80839234</v>
      </c>
      <c r="BM93" s="50">
        <v>9.0</v>
      </c>
      <c r="BN93" s="50">
        <v>2897.15802</v>
      </c>
      <c r="BO93" s="50">
        <v>2776.31802</v>
      </c>
      <c r="BP93" s="50">
        <v>4.05894447</v>
      </c>
      <c r="BQ93" s="50">
        <v>684.0</v>
      </c>
      <c r="BR93" s="169">
        <v>354.611758</v>
      </c>
      <c r="BS93" s="50">
        <v>233.418425</v>
      </c>
      <c r="BT93" s="50">
        <v>0.34026009</v>
      </c>
      <c r="BU93" s="50">
        <v>686.0</v>
      </c>
      <c r="BV93" s="152">
        <v>5.46542205</v>
      </c>
      <c r="BW93" s="50">
        <v>3.52208872</v>
      </c>
      <c r="BX93" s="50">
        <v>0.32018988</v>
      </c>
      <c r="BY93" s="50">
        <v>11.0</v>
      </c>
      <c r="BZ93" s="139">
        <f t="shared" si="19"/>
        <v>1.685776851</v>
      </c>
      <c r="CA93" s="140">
        <f t="shared" si="20"/>
        <v>95.4992586</v>
      </c>
      <c r="CB93" s="141">
        <f t="shared" si="21"/>
        <v>693.2216138</v>
      </c>
      <c r="CC93" s="141">
        <f t="shared" si="22"/>
        <v>6.010548769</v>
      </c>
      <c r="CD93" s="174">
        <f t="shared" si="23"/>
        <v>0.2156624331</v>
      </c>
    </row>
    <row r="94" ht="15.75" customHeight="1">
      <c r="A94" s="111">
        <f t="shared" si="9"/>
        <v>17.98981776</v>
      </c>
      <c r="B94" s="112" t="s">
        <v>753</v>
      </c>
      <c r="C94" s="112" t="s">
        <v>754</v>
      </c>
      <c r="D94" s="113">
        <v>4.89</v>
      </c>
      <c r="E94" s="111">
        <v>0.487</v>
      </c>
      <c r="F94" s="111">
        <v>0.012</v>
      </c>
      <c r="G94" s="114">
        <v>55.587</v>
      </c>
      <c r="H94" s="114">
        <v>0.3324</v>
      </c>
      <c r="I94" s="114" t="s">
        <v>577</v>
      </c>
      <c r="J94" s="115">
        <f t="shared" si="10"/>
        <v>3.61486618</v>
      </c>
      <c r="K94" s="144" t="s">
        <v>368</v>
      </c>
      <c r="L94" s="153" t="s">
        <v>755</v>
      </c>
      <c r="M94" s="114" t="s">
        <v>372</v>
      </c>
      <c r="N94" s="154">
        <v>-0.04</v>
      </c>
      <c r="O94" s="118">
        <f t="shared" si="11"/>
        <v>3.57486618</v>
      </c>
      <c r="P94" s="119">
        <f t="shared" si="12"/>
        <v>0.4660535279</v>
      </c>
      <c r="Q94" s="154" t="s">
        <v>502</v>
      </c>
      <c r="R94" s="120">
        <v>129.0</v>
      </c>
      <c r="S94" s="97" t="str">
        <f t="shared" si="4"/>
        <v>HIP_910_</v>
      </c>
      <c r="T94" s="121">
        <v>1.0</v>
      </c>
      <c r="U94" s="121">
        <v>1.0</v>
      </c>
      <c r="V94" s="165">
        <v>1.0</v>
      </c>
      <c r="W94" s="120">
        <v>0.0</v>
      </c>
      <c r="X94" s="120">
        <v>0.0</v>
      </c>
      <c r="Y94" s="122">
        <f t="shared" si="13"/>
        <v>3</v>
      </c>
      <c r="Z94" s="146">
        <v>-4.962</v>
      </c>
      <c r="AA94" s="114" t="s">
        <v>600</v>
      </c>
      <c r="AB94" s="147">
        <v>4.8</v>
      </c>
      <c r="AC94" s="126" t="s">
        <v>297</v>
      </c>
      <c r="AD94" s="127">
        <v>1.18</v>
      </c>
      <c r="AE94" s="104" t="str">
        <f t="shared" si="14"/>
        <v>F8V_Fe-0.8_CH-0.5</v>
      </c>
      <c r="AF94" s="104" t="str">
        <f t="shared" si="5"/>
        <v>HIP_910_</v>
      </c>
      <c r="AG94" s="103">
        <v>1.0</v>
      </c>
      <c r="AH94" s="104" t="str">
        <f t="shared" si="6"/>
        <v>HD_693_</v>
      </c>
      <c r="AI94" s="148" t="s">
        <v>379</v>
      </c>
      <c r="AJ94" s="149">
        <v>6169.0</v>
      </c>
      <c r="AK94" s="45">
        <v>30.0</v>
      </c>
      <c r="AL94" s="3" t="s">
        <v>636</v>
      </c>
      <c r="AM94" s="130"/>
      <c r="AN94" s="130">
        <v>4.07</v>
      </c>
      <c r="AO94" s="131">
        <v>0.06</v>
      </c>
      <c r="AP94" s="3" t="s">
        <v>636</v>
      </c>
      <c r="AQ94" s="130">
        <v>-0.34</v>
      </c>
      <c r="AR94" s="131">
        <v>0.02</v>
      </c>
      <c r="AS94" s="3" t="s">
        <v>636</v>
      </c>
      <c r="AT94" s="132">
        <f t="shared" si="15"/>
        <v>1.497096753</v>
      </c>
      <c r="AU94" s="133">
        <v>0.0</v>
      </c>
      <c r="AV94" s="150">
        <v>0.0</v>
      </c>
      <c r="AW94" s="3">
        <v>1.0</v>
      </c>
      <c r="AX94" s="67">
        <v>2.0</v>
      </c>
      <c r="AY94" s="67">
        <v>1.0</v>
      </c>
      <c r="AZ94" s="67">
        <f t="shared" si="17"/>
        <v>4</v>
      </c>
      <c r="BA94" s="135">
        <f t="shared" si="7"/>
        <v>3</v>
      </c>
      <c r="BB94" s="170" t="s">
        <v>509</v>
      </c>
      <c r="BC94" s="48" t="str">
        <f t="shared" ref="BC94:BD94" si="113">B94</f>
        <v>HIP_910_</v>
      </c>
      <c r="BD94" s="106" t="str">
        <f t="shared" si="113"/>
        <v>HD_693_</v>
      </c>
      <c r="BE94" s="137">
        <v>0.0</v>
      </c>
      <c r="BF94" s="48" t="s">
        <v>465</v>
      </c>
      <c r="BG94" s="50">
        <v>1.65949031</v>
      </c>
      <c r="BH94" s="50">
        <v>2.8160717</v>
      </c>
      <c r="BI94" s="50">
        <v>-15.467978</v>
      </c>
      <c r="BJ94" s="50">
        <v>9.07226062</v>
      </c>
      <c r="BK94" s="50">
        <v>8.54226062</v>
      </c>
      <c r="BL94" s="50">
        <v>2.84742021</v>
      </c>
      <c r="BM94" s="50">
        <v>3.0</v>
      </c>
      <c r="BN94" s="50">
        <v>726.196444</v>
      </c>
      <c r="BO94" s="50">
        <v>691.923111</v>
      </c>
      <c r="BP94" s="50">
        <v>3.56661397</v>
      </c>
      <c r="BQ94" s="50">
        <v>194.0</v>
      </c>
      <c r="BR94" s="169">
        <v>92.2788064</v>
      </c>
      <c r="BS94" s="50">
        <v>58.1821397</v>
      </c>
      <c r="BT94" s="50">
        <v>0.30146186</v>
      </c>
      <c r="BU94" s="50">
        <v>193.0</v>
      </c>
      <c r="BV94" s="152">
        <v>5.40929143</v>
      </c>
      <c r="BW94" s="50">
        <v>3.11262476</v>
      </c>
      <c r="BX94" s="50">
        <v>0.23943267</v>
      </c>
      <c r="BY94" s="50">
        <v>13.0</v>
      </c>
      <c r="BZ94" s="139">
        <f t="shared" si="19"/>
        <v>1.7101207</v>
      </c>
      <c r="CA94" s="140">
        <f t="shared" si="20"/>
        <v>95.06047937</v>
      </c>
      <c r="CB94" s="141">
        <f t="shared" si="21"/>
        <v>751.9637917</v>
      </c>
      <c r="CC94" s="141">
        <f t="shared" si="22"/>
        <v>6.335568678</v>
      </c>
      <c r="CD94" s="174">
        <f t="shared" si="23"/>
        <v>0.2419603111</v>
      </c>
    </row>
    <row r="95" ht="15.75" customHeight="1">
      <c r="A95" s="111">
        <f t="shared" si="9"/>
        <v>12.17681218</v>
      </c>
      <c r="B95" s="112" t="s">
        <v>756</v>
      </c>
      <c r="C95" s="112" t="s">
        <v>757</v>
      </c>
      <c r="D95" s="113">
        <v>4.9</v>
      </c>
      <c r="E95" s="111">
        <v>0.555</v>
      </c>
      <c r="F95" s="111">
        <v>0.016</v>
      </c>
      <c r="G95" s="114">
        <v>82.1233</v>
      </c>
      <c r="H95" s="114">
        <v>0.1712</v>
      </c>
      <c r="I95" s="114" t="s">
        <v>577</v>
      </c>
      <c r="J95" s="115">
        <f t="shared" si="10"/>
        <v>4.472331963</v>
      </c>
      <c r="K95" s="144" t="s">
        <v>368</v>
      </c>
      <c r="L95" s="153" t="s">
        <v>557</v>
      </c>
      <c r="M95" s="114" t="s">
        <v>372</v>
      </c>
      <c r="N95" s="154">
        <v>-0.05</v>
      </c>
      <c r="O95" s="118">
        <f t="shared" si="11"/>
        <v>4.422331963</v>
      </c>
      <c r="P95" s="119">
        <f t="shared" si="12"/>
        <v>0.127067215</v>
      </c>
      <c r="Q95" s="154" t="s">
        <v>502</v>
      </c>
      <c r="R95" s="120">
        <v>67.0</v>
      </c>
      <c r="S95" s="97" t="str">
        <f t="shared" si="4"/>
        <v>HIP_80686_</v>
      </c>
      <c r="T95" s="121">
        <v>1.0</v>
      </c>
      <c r="U95" s="121">
        <v>1.0</v>
      </c>
      <c r="V95" s="165">
        <v>1.0</v>
      </c>
      <c r="W95" s="120">
        <v>0.0</v>
      </c>
      <c r="X95" s="120">
        <v>0.0</v>
      </c>
      <c r="Y95" s="122">
        <f t="shared" si="13"/>
        <v>3</v>
      </c>
      <c r="Z95" s="143">
        <v>-4.516</v>
      </c>
      <c r="AA95" s="114" t="s">
        <v>353</v>
      </c>
      <c r="AB95" s="147">
        <v>2.4</v>
      </c>
      <c r="AC95" s="126" t="s">
        <v>297</v>
      </c>
      <c r="AD95" s="127">
        <v>1.14</v>
      </c>
      <c r="AE95" s="104" t="str">
        <f t="shared" si="14"/>
        <v>F9V</v>
      </c>
      <c r="AF95" s="104" t="str">
        <f t="shared" si="5"/>
        <v>HIP_80686_</v>
      </c>
      <c r="AG95" s="103">
        <v>1.0</v>
      </c>
      <c r="AH95" s="104" t="str">
        <f t="shared" si="6"/>
        <v>HD_147584_</v>
      </c>
      <c r="AI95" s="179" t="s">
        <v>563</v>
      </c>
      <c r="AJ95" s="149">
        <v>6030.0</v>
      </c>
      <c r="AK95" s="45">
        <v>77.0</v>
      </c>
      <c r="AL95" s="3" t="s">
        <v>518</v>
      </c>
      <c r="AM95" s="130"/>
      <c r="AN95" s="130">
        <v>4.43</v>
      </c>
      <c r="AO95" s="131">
        <v>0.03</v>
      </c>
      <c r="AP95" s="3" t="s">
        <v>518</v>
      </c>
      <c r="AQ95" s="130">
        <v>-0.08</v>
      </c>
      <c r="AR95" s="131">
        <v>0.04</v>
      </c>
      <c r="AS95" s="3" t="s">
        <v>518</v>
      </c>
      <c r="AT95" s="132">
        <f t="shared" si="15"/>
        <v>1.060600013</v>
      </c>
      <c r="AU95" s="133">
        <v>0.0</v>
      </c>
      <c r="AV95" s="150">
        <v>0.0</v>
      </c>
      <c r="AW95" s="3">
        <v>1.0</v>
      </c>
      <c r="AX95" s="67">
        <v>2.0</v>
      </c>
      <c r="AY95" s="67">
        <v>1.0</v>
      </c>
      <c r="AZ95" s="67">
        <f t="shared" si="17"/>
        <v>4</v>
      </c>
      <c r="BA95" s="135">
        <f t="shared" si="7"/>
        <v>3</v>
      </c>
      <c r="BB95" s="170" t="s">
        <v>509</v>
      </c>
      <c r="BC95" s="48" t="str">
        <f t="shared" ref="BC95:BD95" si="114">B95</f>
        <v>HIP_80686_</v>
      </c>
      <c r="BD95" s="106" t="str">
        <f t="shared" si="114"/>
        <v>HD_147584_</v>
      </c>
      <c r="BE95" s="137">
        <v>0.0</v>
      </c>
      <c r="BF95" s="48" t="s">
        <v>417</v>
      </c>
      <c r="BG95" s="50">
        <v>1.07767131</v>
      </c>
      <c r="BH95" s="50">
        <v>247.11726</v>
      </c>
      <c r="BI95" s="50">
        <v>-70.084404</v>
      </c>
      <c r="BJ95" s="50">
        <v>6.84441618</v>
      </c>
      <c r="BK95" s="50">
        <v>6.49108284</v>
      </c>
      <c r="BL95" s="50">
        <v>3.24554142</v>
      </c>
      <c r="BM95" s="50">
        <v>2.0</v>
      </c>
      <c r="BN95" s="50">
        <v>273.842189</v>
      </c>
      <c r="BO95" s="50">
        <v>262.888855</v>
      </c>
      <c r="BP95" s="50">
        <v>4.24014283</v>
      </c>
      <c r="BQ95" s="50">
        <v>62.0</v>
      </c>
      <c r="BR95" s="50">
        <v>33.0644039</v>
      </c>
      <c r="BS95" s="50">
        <v>22.1110705</v>
      </c>
      <c r="BT95" s="50">
        <v>0.35663017</v>
      </c>
      <c r="BU95" s="50">
        <v>62.0</v>
      </c>
      <c r="BV95" s="152">
        <v>5.39571415</v>
      </c>
      <c r="BW95" s="50">
        <v>3.27571415</v>
      </c>
      <c r="BX95" s="50">
        <v>0.27297618</v>
      </c>
      <c r="BY95" s="50">
        <v>12.0</v>
      </c>
      <c r="BZ95" s="139">
        <f t="shared" si="19"/>
        <v>1.157533603</v>
      </c>
      <c r="CA95" s="140">
        <f t="shared" si="20"/>
        <v>95.06047937</v>
      </c>
      <c r="CB95" s="141">
        <f t="shared" si="21"/>
        <v>426.0354839</v>
      </c>
      <c r="CC95" s="141">
        <f t="shared" si="22"/>
        <v>7.834670916</v>
      </c>
      <c r="CD95" s="174">
        <f t="shared" si="23"/>
        <v>0.2504501466</v>
      </c>
    </row>
    <row r="96" ht="15.75" customHeight="1">
      <c r="A96" s="111">
        <f t="shared" si="9"/>
        <v>17.91000937</v>
      </c>
      <c r="B96" s="112" t="s">
        <v>758</v>
      </c>
      <c r="C96" s="112" t="s">
        <v>759</v>
      </c>
      <c r="D96" s="113">
        <v>4.97</v>
      </c>
      <c r="E96" s="111">
        <v>0.714</v>
      </c>
      <c r="F96" s="111">
        <v>0.007</v>
      </c>
      <c r="G96" s="114">
        <v>55.8347</v>
      </c>
      <c r="H96" s="114">
        <v>0.173</v>
      </c>
      <c r="I96" s="114" t="s">
        <v>577</v>
      </c>
      <c r="J96" s="115">
        <f t="shared" si="10"/>
        <v>3.704520935</v>
      </c>
      <c r="K96" s="144" t="s">
        <v>368</v>
      </c>
      <c r="L96" s="145" t="s">
        <v>760</v>
      </c>
      <c r="M96" s="114" t="s">
        <v>761</v>
      </c>
      <c r="N96" s="154">
        <v>-0.1</v>
      </c>
      <c r="O96" s="118">
        <f t="shared" si="11"/>
        <v>3.604520935</v>
      </c>
      <c r="P96" s="119">
        <f t="shared" si="12"/>
        <v>0.454191626</v>
      </c>
      <c r="Q96" s="154" t="s">
        <v>502</v>
      </c>
      <c r="R96" s="120">
        <v>127.0</v>
      </c>
      <c r="S96" s="97" t="str">
        <f t="shared" si="4"/>
        <v>HIP_65721_</v>
      </c>
      <c r="T96" s="121">
        <v>1.0</v>
      </c>
      <c r="U96" s="121">
        <v>1.0</v>
      </c>
      <c r="V96" s="165">
        <v>1.0</v>
      </c>
      <c r="W96" s="120">
        <v>0.0</v>
      </c>
      <c r="X96" s="120">
        <v>0.0</v>
      </c>
      <c r="Y96" s="122">
        <f t="shared" si="13"/>
        <v>3</v>
      </c>
      <c r="Z96" s="146">
        <v>-5.26</v>
      </c>
      <c r="AA96" s="114" t="s">
        <v>645</v>
      </c>
      <c r="AB96" s="147">
        <v>3.0</v>
      </c>
      <c r="AC96" s="126" t="s">
        <v>297</v>
      </c>
      <c r="AD96" s="127">
        <v>0.99</v>
      </c>
      <c r="AE96" s="104" t="str">
        <f t="shared" si="14"/>
        <v>G4V-IV</v>
      </c>
      <c r="AF96" s="104" t="str">
        <f t="shared" si="5"/>
        <v>HIP_65721_</v>
      </c>
      <c r="AG96" s="103">
        <v>1.0</v>
      </c>
      <c r="AH96" s="104" t="str">
        <f t="shared" si="6"/>
        <v>HD_117176_</v>
      </c>
      <c r="AI96" s="148" t="s">
        <v>379</v>
      </c>
      <c r="AJ96" s="149">
        <v>5559.0</v>
      </c>
      <c r="AK96" s="45">
        <v>19.0</v>
      </c>
      <c r="AL96" s="3" t="s">
        <v>538</v>
      </c>
      <c r="AM96" s="130"/>
      <c r="AN96" s="130">
        <v>4.05</v>
      </c>
      <c r="AO96" s="131">
        <v>0.04</v>
      </c>
      <c r="AP96" s="3" t="s">
        <v>538</v>
      </c>
      <c r="AQ96" s="130">
        <v>-0.06</v>
      </c>
      <c r="AR96" s="131">
        <v>0.02</v>
      </c>
      <c r="AS96" s="3" t="s">
        <v>538</v>
      </c>
      <c r="AT96" s="132">
        <f t="shared" si="15"/>
        <v>1.818675054</v>
      </c>
      <c r="AU96" s="133">
        <v>0.0</v>
      </c>
      <c r="AV96" s="150">
        <v>0.0</v>
      </c>
      <c r="AW96" s="3">
        <v>1.0</v>
      </c>
      <c r="AX96" s="67">
        <v>2.0</v>
      </c>
      <c r="AY96" s="67">
        <v>1.0</v>
      </c>
      <c r="AZ96" s="67">
        <f t="shared" si="17"/>
        <v>4</v>
      </c>
      <c r="BA96" s="135">
        <f t="shared" si="7"/>
        <v>3</v>
      </c>
      <c r="BB96" s="170" t="s">
        <v>509</v>
      </c>
      <c r="BC96" s="48" t="str">
        <f t="shared" ref="BC96:BD96" si="115">B96</f>
        <v>HIP_65721_</v>
      </c>
      <c r="BD96" s="106" t="str">
        <f t="shared" si="115"/>
        <v>HD_117176_</v>
      </c>
      <c r="BE96" s="177" t="s">
        <v>539</v>
      </c>
      <c r="BF96" s="48" t="s">
        <v>356</v>
      </c>
      <c r="BG96" s="50">
        <v>1.55543303</v>
      </c>
      <c r="BH96" s="50">
        <v>202.10754</v>
      </c>
      <c r="BI96" s="50">
        <v>13.778788</v>
      </c>
      <c r="BJ96" s="50">
        <v>5.17915148</v>
      </c>
      <c r="BK96" s="50">
        <v>4.82581814</v>
      </c>
      <c r="BL96" s="50">
        <v>2.41290907</v>
      </c>
      <c r="BM96" s="50">
        <v>2.0</v>
      </c>
      <c r="BN96" s="50">
        <v>200.568968</v>
      </c>
      <c r="BO96" s="50">
        <v>195.445635</v>
      </c>
      <c r="BP96" s="50">
        <v>6.73950465</v>
      </c>
      <c r="BQ96" s="50">
        <v>29.0</v>
      </c>
      <c r="BR96" s="50">
        <v>21.5705995</v>
      </c>
      <c r="BS96" s="50">
        <v>16.4472662</v>
      </c>
      <c r="BT96" s="50">
        <v>0.56714711</v>
      </c>
      <c r="BU96" s="50">
        <v>29.0</v>
      </c>
      <c r="BV96" s="152">
        <v>5.3160707</v>
      </c>
      <c r="BW96" s="50">
        <v>2.84273737</v>
      </c>
      <c r="BX96" s="50">
        <v>0.20305267</v>
      </c>
      <c r="BY96" s="50">
        <v>14.0</v>
      </c>
      <c r="BZ96" s="139">
        <f t="shared" si="19"/>
        <v>1.68692515</v>
      </c>
      <c r="CA96" s="140">
        <f t="shared" si="20"/>
        <v>94.18895965</v>
      </c>
      <c r="CB96" s="141">
        <f t="shared" si="21"/>
        <v>804.3108161</v>
      </c>
      <c r="CC96" s="141">
        <f t="shared" si="22"/>
        <v>6.964252118</v>
      </c>
      <c r="CD96" s="174">
        <f t="shared" si="23"/>
        <v>0.2857530976</v>
      </c>
    </row>
    <row r="97" ht="15.75" customHeight="1">
      <c r="A97" s="111">
        <f t="shared" si="9"/>
        <v>18.17709214</v>
      </c>
      <c r="B97" s="112" t="s">
        <v>762</v>
      </c>
      <c r="C97" s="112" t="s">
        <v>763</v>
      </c>
      <c r="D97" s="113">
        <v>4.9</v>
      </c>
      <c r="E97" s="111">
        <v>0.489</v>
      </c>
      <c r="F97" s="111">
        <v>0.02</v>
      </c>
      <c r="G97" s="114">
        <v>55.0143</v>
      </c>
      <c r="H97" s="114">
        <v>0.2644</v>
      </c>
      <c r="I97" s="114" t="s">
        <v>577</v>
      </c>
      <c r="J97" s="115">
        <f t="shared" si="10"/>
        <v>3.602377957</v>
      </c>
      <c r="K97" s="116" t="s">
        <v>277</v>
      </c>
      <c r="L97" s="153" t="s">
        <v>764</v>
      </c>
      <c r="M97" s="114" t="s">
        <v>372</v>
      </c>
      <c r="N97" s="154">
        <v>-0.03</v>
      </c>
      <c r="O97" s="118">
        <f t="shared" si="11"/>
        <v>3.572377957</v>
      </c>
      <c r="P97" s="119">
        <f t="shared" si="12"/>
        <v>0.4670488172</v>
      </c>
      <c r="Q97" s="114" t="s">
        <v>205</v>
      </c>
      <c r="R97" s="120" t="s">
        <v>287</v>
      </c>
      <c r="S97" s="97" t="str">
        <f t="shared" si="4"/>
        <v>HIP_64583_</v>
      </c>
      <c r="T97" s="121">
        <v>1.0</v>
      </c>
      <c r="U97" s="120">
        <v>0.0</v>
      </c>
      <c r="V97" s="120">
        <v>0.0</v>
      </c>
      <c r="W97" s="120">
        <v>0.0</v>
      </c>
      <c r="X97" s="120">
        <v>0.0</v>
      </c>
      <c r="Y97" s="122">
        <f t="shared" si="13"/>
        <v>1</v>
      </c>
      <c r="Z97" s="143">
        <v>-4.665</v>
      </c>
      <c r="AA97" s="114" t="s">
        <v>353</v>
      </c>
      <c r="AB97" s="125">
        <v>13.8</v>
      </c>
      <c r="AC97" s="126" t="s">
        <v>297</v>
      </c>
      <c r="AD97" s="127">
        <v>1.25</v>
      </c>
      <c r="AE97" s="104" t="str">
        <f t="shared" si="14"/>
        <v>F6V_Fe-0.4</v>
      </c>
      <c r="AF97" s="104" t="str">
        <f t="shared" si="5"/>
        <v>HIP_64583_</v>
      </c>
      <c r="AG97" s="103">
        <v>1.0</v>
      </c>
      <c r="AH97" s="104" t="str">
        <f t="shared" si="6"/>
        <v>HD_114837_</v>
      </c>
      <c r="AI97" s="128" t="s">
        <v>277</v>
      </c>
      <c r="AJ97" s="149">
        <v>6303.0</v>
      </c>
      <c r="AK97" s="45">
        <v>51.0</v>
      </c>
      <c r="AL97" s="3" t="s">
        <v>518</v>
      </c>
      <c r="AM97" s="130"/>
      <c r="AN97" s="130">
        <v>4.17</v>
      </c>
      <c r="AO97" s="131">
        <v>0.02</v>
      </c>
      <c r="AP97" s="3" t="s">
        <v>518</v>
      </c>
      <c r="AQ97" s="130">
        <v>-0.29</v>
      </c>
      <c r="AR97" s="131">
        <v>0.08</v>
      </c>
      <c r="AS97" s="3" t="s">
        <v>518</v>
      </c>
      <c r="AT97" s="132">
        <f t="shared" si="15"/>
        <v>1.435761949</v>
      </c>
      <c r="AU97" s="133">
        <v>0.0</v>
      </c>
      <c r="AV97" s="134">
        <f>sqrt( (0.032*(AB97^1.5)*(400/$AV$7))^2 + 1^2)</f>
        <v>1.921235469</v>
      </c>
      <c r="AW97" s="3">
        <v>1.0</v>
      </c>
      <c r="AX97" s="43">
        <v>0.0</v>
      </c>
      <c r="AY97" s="43">
        <v>0.0</v>
      </c>
      <c r="AZ97" s="43">
        <f t="shared" si="17"/>
        <v>1</v>
      </c>
      <c r="BA97" s="135">
        <f t="shared" si="7"/>
        <v>1</v>
      </c>
      <c r="BB97" s="136" t="s">
        <v>320</v>
      </c>
      <c r="BC97" s="48" t="str">
        <f t="shared" ref="BC97:BD97" si="116">B97</f>
        <v>HIP_64583_</v>
      </c>
      <c r="BD97" s="106" t="str">
        <f t="shared" si="116"/>
        <v>HD_114837_</v>
      </c>
      <c r="BE97" s="137">
        <v>0.0</v>
      </c>
      <c r="BF97" s="48" t="s">
        <v>349</v>
      </c>
      <c r="BG97" s="50">
        <v>1.52225981</v>
      </c>
      <c r="BH97" s="50">
        <v>198.5631</v>
      </c>
      <c r="BI97" s="50">
        <v>-59.103233</v>
      </c>
      <c r="BJ97" s="50">
        <v>55.1624352</v>
      </c>
      <c r="BK97" s="50">
        <v>52.8657686</v>
      </c>
      <c r="BL97" s="50">
        <v>4.06659758</v>
      </c>
      <c r="BM97" s="50">
        <v>13.0</v>
      </c>
      <c r="BN97" s="50">
        <v>4458.44059</v>
      </c>
      <c r="BO97" s="50">
        <v>4282.12725</v>
      </c>
      <c r="BP97" s="50">
        <v>4.29070867</v>
      </c>
      <c r="BQ97" s="50">
        <v>998.0</v>
      </c>
      <c r="BR97" s="169">
        <v>536.534545</v>
      </c>
      <c r="BS97" s="50">
        <v>360.044545</v>
      </c>
      <c r="BT97" s="50">
        <v>0.36040495</v>
      </c>
      <c r="BU97" s="50">
        <v>999.0</v>
      </c>
      <c r="BV97" s="152">
        <v>6.74166105</v>
      </c>
      <c r="BW97" s="50">
        <v>4.44499438</v>
      </c>
      <c r="BX97" s="50">
        <v>0.34192264</v>
      </c>
      <c r="BY97" s="50">
        <v>13.0</v>
      </c>
      <c r="BZ97" s="139">
        <f t="shared" si="19"/>
        <v>1.712081398</v>
      </c>
      <c r="CA97" s="140">
        <f t="shared" si="20"/>
        <v>94.18895965</v>
      </c>
      <c r="CB97" s="141">
        <f t="shared" si="21"/>
        <v>731.8623287</v>
      </c>
      <c r="CC97" s="141">
        <f t="shared" si="22"/>
        <v>6.152091384</v>
      </c>
      <c r="CD97" s="174">
        <f t="shared" si="23"/>
        <v>0.2263164533</v>
      </c>
    </row>
    <row r="98" ht="15.75" customHeight="1">
      <c r="A98" s="111">
        <f t="shared" si="9"/>
        <v>14.82155588</v>
      </c>
      <c r="B98" s="112" t="s">
        <v>765</v>
      </c>
      <c r="C98" s="112" t="s">
        <v>766</v>
      </c>
      <c r="D98" s="113">
        <v>4.93</v>
      </c>
      <c r="E98" s="111">
        <v>0.534</v>
      </c>
      <c r="F98" s="111">
        <v>0.004</v>
      </c>
      <c r="G98" s="114">
        <v>67.4693</v>
      </c>
      <c r="H98" s="114">
        <v>0.1921</v>
      </c>
      <c r="I98" s="114" t="s">
        <v>577</v>
      </c>
      <c r="J98" s="115">
        <f t="shared" si="10"/>
        <v>4.075531022</v>
      </c>
      <c r="K98" s="144" t="s">
        <v>368</v>
      </c>
      <c r="L98" s="153" t="s">
        <v>557</v>
      </c>
      <c r="M98" s="114" t="s">
        <v>444</v>
      </c>
      <c r="N98" s="154">
        <v>-0.05</v>
      </c>
      <c r="O98" s="118">
        <f t="shared" si="11"/>
        <v>4.025531022</v>
      </c>
      <c r="P98" s="119">
        <f t="shared" si="12"/>
        <v>0.2857875913</v>
      </c>
      <c r="Q98" s="154" t="s">
        <v>530</v>
      </c>
      <c r="R98" s="120">
        <v>96.0</v>
      </c>
      <c r="S98" s="97" t="str">
        <f t="shared" si="4"/>
        <v>HIP_47592_</v>
      </c>
      <c r="T98" s="121">
        <v>1.0</v>
      </c>
      <c r="U98" s="120">
        <v>0.0</v>
      </c>
      <c r="V98" s="165">
        <v>1.0</v>
      </c>
      <c r="W98" s="120">
        <v>0.0</v>
      </c>
      <c r="X98" s="120">
        <v>0.0</v>
      </c>
      <c r="Y98" s="122">
        <f t="shared" si="13"/>
        <v>2</v>
      </c>
      <c r="Z98" s="146">
        <v>-5.023</v>
      </c>
      <c r="AA98" s="114" t="s">
        <v>537</v>
      </c>
      <c r="AB98" s="175">
        <v>5.3</v>
      </c>
      <c r="AC98" s="126" t="s">
        <v>297</v>
      </c>
      <c r="AD98" s="127">
        <v>1.14</v>
      </c>
      <c r="AE98" s="104" t="str">
        <f t="shared" si="14"/>
        <v>F9V</v>
      </c>
      <c r="AF98" s="104" t="str">
        <f t="shared" si="5"/>
        <v>HIP_47592_</v>
      </c>
      <c r="AG98" s="103">
        <v>1.0</v>
      </c>
      <c r="AH98" s="104" t="str">
        <f t="shared" si="6"/>
        <v>HD_84117_</v>
      </c>
      <c r="AI98" s="148" t="s">
        <v>379</v>
      </c>
      <c r="AJ98" s="149">
        <v>6152.0</v>
      </c>
      <c r="AK98" s="45">
        <v>44.0</v>
      </c>
      <c r="AL98" s="3" t="s">
        <v>687</v>
      </c>
      <c r="AM98" s="130"/>
      <c r="AN98" s="130">
        <v>4.31</v>
      </c>
      <c r="AO98" s="131">
        <v>0.06</v>
      </c>
      <c r="AP98" s="3" t="s">
        <v>687</v>
      </c>
      <c r="AQ98" s="130">
        <v>-0.07</v>
      </c>
      <c r="AR98" s="131">
        <v>0.03</v>
      </c>
      <c r="AS98" s="3" t="s">
        <v>687</v>
      </c>
      <c r="AT98" s="132">
        <f t="shared" si="15"/>
        <v>1.223245951</v>
      </c>
      <c r="AU98" s="133">
        <v>0.0</v>
      </c>
      <c r="AV98" s="150">
        <v>0.0</v>
      </c>
      <c r="AW98" s="3">
        <v>1.0</v>
      </c>
      <c r="AX98" s="64">
        <v>1.0</v>
      </c>
      <c r="AY98" s="67">
        <v>1.0</v>
      </c>
      <c r="AZ98" s="67">
        <f t="shared" si="17"/>
        <v>3</v>
      </c>
      <c r="BA98" s="135">
        <f t="shared" si="7"/>
        <v>2</v>
      </c>
      <c r="BB98" s="151" t="s">
        <v>385</v>
      </c>
      <c r="BC98" s="48" t="str">
        <f t="shared" ref="BC98:BD98" si="117">B98</f>
        <v>HIP_47592_</v>
      </c>
      <c r="BD98" s="106" t="str">
        <f t="shared" si="117"/>
        <v>HD_84117_</v>
      </c>
      <c r="BE98" s="137">
        <v>0.0</v>
      </c>
      <c r="BF98" s="48" t="s">
        <v>299</v>
      </c>
      <c r="BG98" s="50">
        <v>1.23733206</v>
      </c>
      <c r="BH98" s="50">
        <v>145.56007</v>
      </c>
      <c r="BI98" s="50">
        <v>-23.91557</v>
      </c>
      <c r="BJ98" s="50">
        <v>7.39571165</v>
      </c>
      <c r="BK98" s="50">
        <v>7.04237831</v>
      </c>
      <c r="BL98" s="50">
        <v>3.52118916</v>
      </c>
      <c r="BM98" s="50">
        <v>2.0</v>
      </c>
      <c r="BN98" s="50">
        <v>593.222643</v>
      </c>
      <c r="BO98" s="50">
        <v>570.432643</v>
      </c>
      <c r="BP98" s="50">
        <v>4.42195848</v>
      </c>
      <c r="BQ98" s="50">
        <v>129.0</v>
      </c>
      <c r="BR98" s="169">
        <v>70.7564825</v>
      </c>
      <c r="BS98" s="50">
        <v>47.9664825</v>
      </c>
      <c r="BT98" s="50">
        <v>0.3718332</v>
      </c>
      <c r="BU98" s="50">
        <v>129.0</v>
      </c>
      <c r="BV98" s="152">
        <v>5.20031671</v>
      </c>
      <c r="BW98" s="50">
        <v>3.25698338</v>
      </c>
      <c r="BX98" s="50">
        <v>0.2960894</v>
      </c>
      <c r="BY98" s="50">
        <v>11.0</v>
      </c>
      <c r="BZ98" s="139">
        <f t="shared" si="19"/>
        <v>1.389612767</v>
      </c>
      <c r="CA98" s="140">
        <f t="shared" si="20"/>
        <v>93.75620069</v>
      </c>
      <c r="CB98" s="141">
        <f t="shared" si="21"/>
        <v>560.3844229</v>
      </c>
      <c r="CC98" s="141">
        <f t="shared" si="22"/>
        <v>7.150570045</v>
      </c>
      <c r="CD98" s="174">
        <f t="shared" si="23"/>
        <v>0.2470138418</v>
      </c>
    </row>
    <row r="99" ht="15.75" customHeight="1">
      <c r="A99" s="111">
        <f t="shared" si="9"/>
        <v>27.73148161</v>
      </c>
      <c r="B99" s="112" t="s">
        <v>767</v>
      </c>
      <c r="C99" s="112" t="s">
        <v>768</v>
      </c>
      <c r="D99" s="113">
        <v>4.93</v>
      </c>
      <c r="E99" s="111">
        <v>0.54</v>
      </c>
      <c r="F99" s="111">
        <v>0.004</v>
      </c>
      <c r="G99" s="114">
        <v>36.0601</v>
      </c>
      <c r="H99" s="114">
        <v>0.1266</v>
      </c>
      <c r="I99" s="114" t="s">
        <v>577</v>
      </c>
      <c r="J99" s="115">
        <f t="shared" si="10"/>
        <v>2.715134634</v>
      </c>
      <c r="K99" s="144" t="s">
        <v>368</v>
      </c>
      <c r="L99" s="153" t="s">
        <v>769</v>
      </c>
      <c r="M99" s="114" t="s">
        <v>372</v>
      </c>
      <c r="N99" s="154">
        <v>-0.04</v>
      </c>
      <c r="O99" s="118">
        <f t="shared" si="11"/>
        <v>2.675134634</v>
      </c>
      <c r="P99" s="119">
        <f t="shared" si="12"/>
        <v>0.8259461465</v>
      </c>
      <c r="Q99" s="114" t="s">
        <v>205</v>
      </c>
      <c r="R99" s="120" t="s">
        <v>287</v>
      </c>
      <c r="S99" s="97" t="str">
        <f t="shared" si="4"/>
        <v>HIP_56280_</v>
      </c>
      <c r="T99" s="121">
        <v>1.0</v>
      </c>
      <c r="U99" s="120">
        <v>0.0</v>
      </c>
      <c r="V99" s="120">
        <v>0.0</v>
      </c>
      <c r="W99" s="120">
        <v>0.0</v>
      </c>
      <c r="X99" s="120">
        <v>0.0</v>
      </c>
      <c r="Y99" s="122">
        <f t="shared" si="13"/>
        <v>1</v>
      </c>
      <c r="Z99" s="143">
        <v>-4.944</v>
      </c>
      <c r="AA99" s="114" t="s">
        <v>624</v>
      </c>
      <c r="AB99" s="175">
        <v>8.0</v>
      </c>
      <c r="AC99" s="126" t="s">
        <v>297</v>
      </c>
      <c r="AD99" s="127">
        <v>1.18</v>
      </c>
      <c r="AE99" s="104" t="str">
        <f t="shared" si="14"/>
        <v>F8IV-V</v>
      </c>
      <c r="AF99" s="104" t="str">
        <f t="shared" si="5"/>
        <v>HIP_56280_</v>
      </c>
      <c r="AG99" s="103">
        <v>0.0</v>
      </c>
      <c r="AH99" s="104" t="str">
        <f t="shared" si="6"/>
        <v>HD_100286_</v>
      </c>
      <c r="AI99" s="128" t="s">
        <v>277</v>
      </c>
      <c r="AJ99" s="149">
        <v>6308.0</v>
      </c>
      <c r="AK99" s="45">
        <v>80.0</v>
      </c>
      <c r="AL99" s="3" t="s">
        <v>595</v>
      </c>
      <c r="AM99" s="166"/>
      <c r="AN99" s="166">
        <v>4.17</v>
      </c>
      <c r="AO99" s="167" t="s">
        <v>429</v>
      </c>
      <c r="AP99" s="29" t="s">
        <v>770</v>
      </c>
      <c r="AQ99" s="166">
        <v>0.03</v>
      </c>
      <c r="AR99" s="167" t="s">
        <v>429</v>
      </c>
      <c r="AS99" s="29" t="s">
        <v>770</v>
      </c>
      <c r="AT99" s="132">
        <f t="shared" si="15"/>
        <v>2.166917359</v>
      </c>
      <c r="AU99" s="133">
        <v>0.0</v>
      </c>
      <c r="AV99" s="150">
        <v>0.0</v>
      </c>
      <c r="AW99" s="3">
        <v>1.0</v>
      </c>
      <c r="AX99" s="64">
        <v>1.0</v>
      </c>
      <c r="AY99" s="67">
        <v>1.0</v>
      </c>
      <c r="AZ99" s="67">
        <f t="shared" si="17"/>
        <v>3</v>
      </c>
      <c r="BA99" s="135">
        <f t="shared" si="7"/>
        <v>1</v>
      </c>
      <c r="BB99" s="151" t="s">
        <v>385</v>
      </c>
      <c r="BC99" s="48" t="str">
        <f t="shared" ref="BC99:BD99" si="118">B99</f>
        <v>HIP_56280_</v>
      </c>
      <c r="BD99" s="106" t="str">
        <f t="shared" si="118"/>
        <v>HD_100286_</v>
      </c>
      <c r="BE99" s="137">
        <v>0.0</v>
      </c>
      <c r="BF99" s="48" t="s">
        <v>327</v>
      </c>
      <c r="BG99" s="50">
        <v>1.47902246</v>
      </c>
      <c r="BH99" s="50">
        <v>173.06834</v>
      </c>
      <c r="BI99" s="50">
        <v>-29.261023</v>
      </c>
      <c r="BJ99" s="50">
        <v>36.0947047</v>
      </c>
      <c r="BK99" s="50">
        <v>35.388038</v>
      </c>
      <c r="BL99" s="50">
        <v>8.84700951</v>
      </c>
      <c r="BM99" s="50">
        <v>4.0</v>
      </c>
      <c r="BN99" s="50">
        <v>2913.95442</v>
      </c>
      <c r="BO99" s="50">
        <v>2866.43108</v>
      </c>
      <c r="BP99" s="50">
        <v>10.6558776</v>
      </c>
      <c r="BQ99" s="50">
        <v>269.0</v>
      </c>
      <c r="BR99" s="169">
        <v>288.541828</v>
      </c>
      <c r="BS99" s="50">
        <v>241.018494</v>
      </c>
      <c r="BT99" s="50">
        <v>0.89597953</v>
      </c>
      <c r="BU99" s="50">
        <v>269.0</v>
      </c>
      <c r="BV99" s="152">
        <v>5.52330545</v>
      </c>
      <c r="BW99" s="50">
        <v>4.46330545</v>
      </c>
      <c r="BX99" s="50">
        <v>0.74388424</v>
      </c>
      <c r="BY99" s="50">
        <v>6.0</v>
      </c>
      <c r="BZ99" s="139">
        <f t="shared" si="19"/>
        <v>2.588052448</v>
      </c>
      <c r="CA99" s="140">
        <f t="shared" si="20"/>
        <v>93.32543008</v>
      </c>
      <c r="CB99" s="141">
        <f t="shared" si="21"/>
        <v>1399.962469</v>
      </c>
      <c r="CC99" s="141">
        <f t="shared" si="22"/>
        <v>5.150061894</v>
      </c>
      <c r="CD99" s="174">
        <f t="shared" si="23"/>
        <v>0.2375440377</v>
      </c>
    </row>
    <row r="100" ht="15.75" customHeight="1">
      <c r="A100" s="111">
        <f t="shared" si="9"/>
        <v>22.47337467</v>
      </c>
      <c r="B100" s="112" t="s">
        <v>771</v>
      </c>
      <c r="C100" s="112" t="s">
        <v>772</v>
      </c>
      <c r="D100" s="113">
        <v>5.04</v>
      </c>
      <c r="E100" s="111">
        <v>0.765</v>
      </c>
      <c r="F100" s="111">
        <v>0.017</v>
      </c>
      <c r="G100" s="114">
        <v>44.4971</v>
      </c>
      <c r="H100" s="114">
        <v>0.2905</v>
      </c>
      <c r="I100" s="114" t="s">
        <v>577</v>
      </c>
      <c r="J100" s="115">
        <f t="shared" si="10"/>
        <v>3.281658539</v>
      </c>
      <c r="K100" s="144" t="s">
        <v>368</v>
      </c>
      <c r="L100" s="145" t="s">
        <v>773</v>
      </c>
      <c r="M100" s="114" t="s">
        <v>372</v>
      </c>
      <c r="N100" s="154">
        <v>-0.14</v>
      </c>
      <c r="O100" s="118">
        <f t="shared" si="11"/>
        <v>3.141658539</v>
      </c>
      <c r="P100" s="119">
        <f t="shared" si="12"/>
        <v>0.6393365846</v>
      </c>
      <c r="Q100" s="114" t="s">
        <v>517</v>
      </c>
      <c r="R100" s="158" t="s">
        <v>287</v>
      </c>
      <c r="S100" s="97" t="str">
        <f t="shared" si="4"/>
        <v>HIP_37606_</v>
      </c>
      <c r="T100" s="121">
        <v>1.0</v>
      </c>
      <c r="U100" s="121">
        <v>1.0</v>
      </c>
      <c r="V100" s="120">
        <v>0.0</v>
      </c>
      <c r="W100" s="120">
        <v>0.0</v>
      </c>
      <c r="X100" s="120">
        <v>0.0</v>
      </c>
      <c r="Y100" s="122">
        <f t="shared" si="13"/>
        <v>2</v>
      </c>
      <c r="Z100" s="146">
        <v>-5.207</v>
      </c>
      <c r="AA100" s="114" t="s">
        <v>624</v>
      </c>
      <c r="AB100" s="147">
        <v>4.3</v>
      </c>
      <c r="AC100" s="126" t="s">
        <v>774</v>
      </c>
      <c r="AD100" s="127">
        <v>0.94</v>
      </c>
      <c r="AE100" s="104" t="str">
        <f t="shared" si="14"/>
        <v>G8IV-V</v>
      </c>
      <c r="AF100" s="104" t="str">
        <f t="shared" si="5"/>
        <v>HIP_37606_</v>
      </c>
      <c r="AG100" s="103">
        <v>1.0</v>
      </c>
      <c r="AH100" s="104" t="str">
        <f t="shared" si="6"/>
        <v>HD_62644_</v>
      </c>
      <c r="AI100" s="148" t="s">
        <v>379</v>
      </c>
      <c r="AJ100" s="149">
        <v>5526.0</v>
      </c>
      <c r="AK100" s="45">
        <v>70.0</v>
      </c>
      <c r="AL100" s="3" t="s">
        <v>775</v>
      </c>
      <c r="AM100" s="130"/>
      <c r="AN100" s="130">
        <v>4.1</v>
      </c>
      <c r="AO100" s="131">
        <v>0.2</v>
      </c>
      <c r="AP100" s="3" t="s">
        <v>775</v>
      </c>
      <c r="AQ100" s="130">
        <v>0.19</v>
      </c>
      <c r="AR100" s="131">
        <v>0.05</v>
      </c>
      <c r="AS100" s="3" t="s">
        <v>775</v>
      </c>
      <c r="AT100" s="132">
        <f t="shared" si="15"/>
        <v>2.27771392</v>
      </c>
      <c r="AU100" s="133">
        <v>0.0</v>
      </c>
      <c r="AV100" s="150">
        <v>0.0</v>
      </c>
      <c r="AW100" s="3">
        <v>1.0</v>
      </c>
      <c r="AX100" s="67">
        <v>2.0</v>
      </c>
      <c r="AY100" s="67">
        <v>1.0</v>
      </c>
      <c r="AZ100" s="67">
        <f t="shared" si="17"/>
        <v>4</v>
      </c>
      <c r="BA100" s="135">
        <f t="shared" si="7"/>
        <v>2</v>
      </c>
      <c r="BB100" s="170" t="s">
        <v>509</v>
      </c>
      <c r="BC100" s="48" t="str">
        <f t="shared" ref="BC100:BD100" si="119">B100</f>
        <v>HIP_37606_</v>
      </c>
      <c r="BD100" s="106" t="str">
        <f t="shared" si="119"/>
        <v>HD_62644_</v>
      </c>
      <c r="BE100" s="137">
        <v>0.0</v>
      </c>
      <c r="BF100" s="48" t="s">
        <v>255</v>
      </c>
      <c r="BG100" s="50">
        <v>1.43086212</v>
      </c>
      <c r="BH100" s="50">
        <v>115.7379</v>
      </c>
      <c r="BI100" s="50">
        <v>-45.17312</v>
      </c>
      <c r="BJ100" s="50">
        <v>9.046663</v>
      </c>
      <c r="BK100" s="50">
        <v>8.69332967</v>
      </c>
      <c r="BL100" s="50">
        <v>4.34666483</v>
      </c>
      <c r="BM100" s="50">
        <v>2.0</v>
      </c>
      <c r="BN100" s="50">
        <v>357.203185</v>
      </c>
      <c r="BO100" s="50">
        <v>352.079852</v>
      </c>
      <c r="BP100" s="50">
        <v>12.1406845</v>
      </c>
      <c r="BQ100" s="50">
        <v>29.0</v>
      </c>
      <c r="BR100" s="50">
        <v>34.7546779</v>
      </c>
      <c r="BS100" s="50">
        <v>29.6313446</v>
      </c>
      <c r="BT100" s="50">
        <v>1.0217705</v>
      </c>
      <c r="BU100" s="50">
        <v>29.0</v>
      </c>
      <c r="BV100" s="152">
        <v>5.42485735</v>
      </c>
      <c r="BW100" s="50">
        <v>3.65819069</v>
      </c>
      <c r="BX100" s="50">
        <v>0.36581907</v>
      </c>
      <c r="BY100" s="50">
        <v>10.0</v>
      </c>
      <c r="BZ100" s="139">
        <f t="shared" si="19"/>
        <v>2.087700967</v>
      </c>
      <c r="CA100" s="140">
        <f t="shared" si="20"/>
        <v>92.89663868</v>
      </c>
      <c r="CB100" s="141">
        <f t="shared" si="21"/>
        <v>1136.413275</v>
      </c>
      <c r="CC100" s="141">
        <f t="shared" si="22"/>
        <v>6.4245382</v>
      </c>
      <c r="CD100" s="174">
        <f t="shared" si="23"/>
        <v>0.2968235042</v>
      </c>
    </row>
    <row r="101" ht="15.75" customHeight="1">
      <c r="A101" s="111">
        <f t="shared" si="9"/>
        <v>18.35269849</v>
      </c>
      <c r="B101" s="112" t="s">
        <v>776</v>
      </c>
      <c r="C101" s="112" t="s">
        <v>777</v>
      </c>
      <c r="D101" s="113">
        <v>4.94</v>
      </c>
      <c r="E101" s="111">
        <v>0.489</v>
      </c>
      <c r="F101" s="111">
        <v>0.007</v>
      </c>
      <c r="G101" s="114">
        <v>54.4879</v>
      </c>
      <c r="H101" s="114">
        <v>0.154</v>
      </c>
      <c r="I101" s="114" t="s">
        <v>577</v>
      </c>
      <c r="J101" s="115">
        <f t="shared" si="10"/>
        <v>3.621500351</v>
      </c>
      <c r="K101" s="116" t="s">
        <v>277</v>
      </c>
      <c r="L101" s="153" t="s">
        <v>521</v>
      </c>
      <c r="M101" s="114" t="s">
        <v>372</v>
      </c>
      <c r="N101" s="154">
        <v>-0.03</v>
      </c>
      <c r="O101" s="118">
        <f t="shared" si="11"/>
        <v>3.591500351</v>
      </c>
      <c r="P101" s="119">
        <f t="shared" si="12"/>
        <v>0.4593998595</v>
      </c>
      <c r="Q101" s="154" t="s">
        <v>530</v>
      </c>
      <c r="R101" s="120">
        <v>133.0</v>
      </c>
      <c r="S101" s="97" t="str">
        <f t="shared" si="4"/>
        <v>HIP_109422_</v>
      </c>
      <c r="T101" s="121">
        <v>1.0</v>
      </c>
      <c r="U101" s="120">
        <v>0.0</v>
      </c>
      <c r="V101" s="165">
        <v>1.0</v>
      </c>
      <c r="W101" s="120">
        <v>0.0</v>
      </c>
      <c r="X101" s="120">
        <v>0.0</v>
      </c>
      <c r="Y101" s="122">
        <f t="shared" si="13"/>
        <v>2</v>
      </c>
      <c r="Z101" s="143">
        <v>-4.911</v>
      </c>
      <c r="AA101" s="114" t="s">
        <v>537</v>
      </c>
      <c r="AB101" s="186">
        <v>12.6</v>
      </c>
      <c r="AC101" s="126" t="s">
        <v>297</v>
      </c>
      <c r="AD101" s="127">
        <v>1.25</v>
      </c>
      <c r="AE101" s="104" t="str">
        <f t="shared" si="14"/>
        <v>F6V</v>
      </c>
      <c r="AF101" s="104" t="str">
        <f t="shared" si="5"/>
        <v>HIP_109422_</v>
      </c>
      <c r="AG101" s="103">
        <v>1.0</v>
      </c>
      <c r="AH101" s="104" t="str">
        <f t="shared" si="6"/>
        <v>HD_210302_</v>
      </c>
      <c r="AI101" s="128" t="s">
        <v>277</v>
      </c>
      <c r="AJ101" s="149">
        <v>6405.0</v>
      </c>
      <c r="AK101" s="45">
        <v>44.0</v>
      </c>
      <c r="AL101" s="3" t="s">
        <v>778</v>
      </c>
      <c r="AM101" s="130"/>
      <c r="AN101" s="130">
        <v>4.24</v>
      </c>
      <c r="AO101" s="131">
        <v>0.15</v>
      </c>
      <c r="AP101" s="3" t="s">
        <v>778</v>
      </c>
      <c r="AQ101" s="130">
        <v>0.1</v>
      </c>
      <c r="AR101" s="131">
        <v>0.04</v>
      </c>
      <c r="AS101" s="3" t="s">
        <v>778</v>
      </c>
      <c r="AT101" s="132">
        <f t="shared" si="15"/>
        <v>1.37820654</v>
      </c>
      <c r="AU101" s="133">
        <v>0.0</v>
      </c>
      <c r="AV101" s="134">
        <f t="shared" ref="AV101:AV102" si="121">sqrt( (0.032*(AB101^1.5)*(400/$AV$7))^2 + 1^2)</f>
        <v>1.745962492</v>
      </c>
      <c r="AW101" s="3">
        <v>1.0</v>
      </c>
      <c r="AX101" s="43">
        <v>0.0</v>
      </c>
      <c r="AY101" s="43">
        <v>0.0</v>
      </c>
      <c r="AZ101" s="43">
        <f t="shared" si="17"/>
        <v>1</v>
      </c>
      <c r="BA101" s="135">
        <f t="shared" si="7"/>
        <v>2</v>
      </c>
      <c r="BB101" s="136" t="s">
        <v>320</v>
      </c>
      <c r="BC101" s="48" t="str">
        <f t="shared" ref="BC101:BD101" si="120">B101</f>
        <v>HIP_109422_</v>
      </c>
      <c r="BD101" s="106" t="str">
        <f t="shared" si="120"/>
        <v>HD_210302_</v>
      </c>
      <c r="BE101" s="137">
        <v>0.0</v>
      </c>
      <c r="BF101" s="48" t="s">
        <v>87</v>
      </c>
      <c r="BG101" s="50">
        <v>1.4043939</v>
      </c>
      <c r="BH101" s="50">
        <v>332.5366</v>
      </c>
      <c r="BI101" s="50">
        <v>-32.54841</v>
      </c>
      <c r="BJ101" s="50">
        <v>34.5695235</v>
      </c>
      <c r="BK101" s="50">
        <v>33.3328568</v>
      </c>
      <c r="BL101" s="50">
        <v>4.76183669</v>
      </c>
      <c r="BM101" s="50">
        <v>7.0</v>
      </c>
      <c r="BN101" s="50">
        <v>2789.17807</v>
      </c>
      <c r="BO101" s="50">
        <v>2699.9614</v>
      </c>
      <c r="BP101" s="50">
        <v>5.34645823</v>
      </c>
      <c r="BQ101" s="50">
        <v>505.0</v>
      </c>
      <c r="BR101" s="169">
        <v>316.390442</v>
      </c>
      <c r="BS101" s="50">
        <v>226.997108</v>
      </c>
      <c r="BT101" s="50">
        <v>0.44861089</v>
      </c>
      <c r="BU101" s="50">
        <v>506.0</v>
      </c>
      <c r="BV101" s="152">
        <v>5.19312871</v>
      </c>
      <c r="BW101" s="50">
        <v>3.60312871</v>
      </c>
      <c r="BX101" s="50">
        <v>0.40034763</v>
      </c>
      <c r="BY101" s="50">
        <v>9.0</v>
      </c>
      <c r="BZ101" s="139">
        <f t="shared" si="19"/>
        <v>1.697070678</v>
      </c>
      <c r="CA101" s="140">
        <f t="shared" si="20"/>
        <v>92.46981739</v>
      </c>
      <c r="CB101" s="141">
        <f t="shared" si="21"/>
        <v>722.2585222</v>
      </c>
      <c r="CC101" s="141">
        <f t="shared" si="22"/>
        <v>6.179239344</v>
      </c>
      <c r="CD101" s="174">
        <f t="shared" si="23"/>
        <v>0.2221857125</v>
      </c>
    </row>
    <row r="102" ht="15.75" customHeight="1">
      <c r="A102" s="111">
        <f t="shared" si="9"/>
        <v>19.354564</v>
      </c>
      <c r="B102" s="112" t="s">
        <v>779</v>
      </c>
      <c r="C102" s="112" t="s">
        <v>780</v>
      </c>
      <c r="D102" s="113">
        <v>4.93</v>
      </c>
      <c r="E102" s="111">
        <v>0.429</v>
      </c>
      <c r="F102" s="111">
        <v>0.006</v>
      </c>
      <c r="G102" s="114">
        <v>51.6674</v>
      </c>
      <c r="H102" s="114">
        <v>0.1882</v>
      </c>
      <c r="I102" s="114" t="s">
        <v>577</v>
      </c>
      <c r="J102" s="115">
        <f t="shared" si="10"/>
        <v>3.496083038</v>
      </c>
      <c r="K102" s="116" t="s">
        <v>277</v>
      </c>
      <c r="L102" s="153" t="s">
        <v>578</v>
      </c>
      <c r="M102" s="114" t="s">
        <v>281</v>
      </c>
      <c r="N102" s="154">
        <v>-0.02</v>
      </c>
      <c r="O102" s="118">
        <f t="shared" si="11"/>
        <v>3.476083038</v>
      </c>
      <c r="P102" s="119">
        <f t="shared" si="12"/>
        <v>0.5055667848</v>
      </c>
      <c r="Q102" s="154" t="s">
        <v>502</v>
      </c>
      <c r="R102" s="120">
        <v>138.0</v>
      </c>
      <c r="S102" s="97" t="str">
        <f t="shared" si="4"/>
        <v>HIP_73996_</v>
      </c>
      <c r="T102" s="121">
        <v>1.0</v>
      </c>
      <c r="U102" s="121">
        <v>1.0</v>
      </c>
      <c r="V102" s="165">
        <v>1.0</v>
      </c>
      <c r="W102" s="120">
        <v>0.0</v>
      </c>
      <c r="X102" s="120">
        <v>0.0</v>
      </c>
      <c r="Y102" s="122">
        <f t="shared" si="13"/>
        <v>3</v>
      </c>
      <c r="Z102" s="143">
        <v>-4.535</v>
      </c>
      <c r="AA102" s="114" t="s">
        <v>353</v>
      </c>
      <c r="AB102" s="125">
        <v>43.0</v>
      </c>
      <c r="AC102" s="126" t="s">
        <v>297</v>
      </c>
      <c r="AD102" s="127">
        <v>1.33</v>
      </c>
      <c r="AE102" s="104" t="str">
        <f t="shared" si="14"/>
        <v>F5V</v>
      </c>
      <c r="AF102" s="104" t="str">
        <f t="shared" si="5"/>
        <v>HIP_73996_</v>
      </c>
      <c r="AG102" s="103">
        <v>1.0</v>
      </c>
      <c r="AH102" s="104" t="str">
        <f t="shared" si="6"/>
        <v>HD_134083_</v>
      </c>
      <c r="AI102" s="128" t="s">
        <v>277</v>
      </c>
      <c r="AJ102" s="149">
        <v>6435.0</v>
      </c>
      <c r="AK102" s="45">
        <v>44.0</v>
      </c>
      <c r="AL102" s="3" t="s">
        <v>687</v>
      </c>
      <c r="AM102" s="130"/>
      <c r="AN102" s="130">
        <v>4.19</v>
      </c>
      <c r="AO102" s="131">
        <v>0.06</v>
      </c>
      <c r="AP102" s="3" t="s">
        <v>687</v>
      </c>
      <c r="AQ102" s="130">
        <v>-0.02</v>
      </c>
      <c r="AR102" s="131">
        <v>0.03</v>
      </c>
      <c r="AS102" s="3" t="s">
        <v>687</v>
      </c>
      <c r="AT102" s="132">
        <f t="shared" si="15"/>
        <v>1.439921893</v>
      </c>
      <c r="AU102" s="133">
        <v>0.0</v>
      </c>
      <c r="AV102" s="134">
        <f t="shared" si="121"/>
        <v>9.078280013</v>
      </c>
      <c r="AW102" s="3">
        <v>1.0</v>
      </c>
      <c r="AX102" s="43">
        <v>0.0</v>
      </c>
      <c r="AY102" s="43">
        <v>0.0</v>
      </c>
      <c r="AZ102" s="43">
        <f t="shared" si="17"/>
        <v>1</v>
      </c>
      <c r="BA102" s="135">
        <f t="shared" si="7"/>
        <v>3</v>
      </c>
      <c r="BB102" s="136" t="s">
        <v>320</v>
      </c>
      <c r="BC102" s="48" t="str">
        <f t="shared" ref="BC102:BD102" si="122">B102</f>
        <v>HIP_73996_</v>
      </c>
      <c r="BD102" s="106" t="str">
        <f t="shared" si="122"/>
        <v>HD_134083_</v>
      </c>
      <c r="BE102" s="137">
        <v>0.0</v>
      </c>
      <c r="BF102" s="48" t="s">
        <v>387</v>
      </c>
      <c r="BG102" s="50">
        <v>1.53447428</v>
      </c>
      <c r="BH102" s="50">
        <v>226.82527</v>
      </c>
      <c r="BI102" s="50">
        <v>24.869196</v>
      </c>
      <c r="BJ102" s="50">
        <v>733.034307</v>
      </c>
      <c r="BK102" s="50">
        <v>706.710974</v>
      </c>
      <c r="BL102" s="50">
        <v>4.74302667</v>
      </c>
      <c r="BM102" s="50">
        <v>149.0</v>
      </c>
      <c r="BN102" s="50">
        <v>59363.0589</v>
      </c>
      <c r="BO102" s="50">
        <v>57243.5889</v>
      </c>
      <c r="BP102" s="50">
        <v>4.77149195</v>
      </c>
      <c r="BQ102" s="50">
        <v>11997.0</v>
      </c>
      <c r="BR102" s="169">
        <v>6937.4764</v>
      </c>
      <c r="BS102" s="50">
        <v>4812.52973</v>
      </c>
      <c r="BT102" s="50">
        <v>0.40011055</v>
      </c>
      <c r="BU102" s="50">
        <v>12028.0</v>
      </c>
      <c r="BV102" s="169">
        <v>85.7372806</v>
      </c>
      <c r="BW102" s="50">
        <v>59.4139473</v>
      </c>
      <c r="BX102" s="50">
        <v>0.39875132</v>
      </c>
      <c r="BY102" s="50">
        <v>149.0</v>
      </c>
      <c r="BZ102" s="139">
        <f t="shared" si="19"/>
        <v>1.789712999</v>
      </c>
      <c r="CA102" s="140">
        <f t="shared" si="20"/>
        <v>92.46981739</v>
      </c>
      <c r="CB102" s="141">
        <f t="shared" si="21"/>
        <v>758.3104745</v>
      </c>
      <c r="CC102" s="141">
        <f t="shared" si="22"/>
        <v>5.8334096</v>
      </c>
      <c r="CD102" s="174">
        <f t="shared" si="23"/>
        <v>0.2088211584</v>
      </c>
    </row>
    <row r="103" ht="15.75" customHeight="1">
      <c r="A103" s="111">
        <f t="shared" si="9"/>
        <v>15.17694804</v>
      </c>
      <c r="B103" s="112" t="s">
        <v>781</v>
      </c>
      <c r="C103" s="112" t="s">
        <v>782</v>
      </c>
      <c r="D103" s="113">
        <v>4.97</v>
      </c>
      <c r="E103" s="111">
        <v>0.571</v>
      </c>
      <c r="F103" s="111">
        <v>0.007</v>
      </c>
      <c r="G103" s="114">
        <v>65.8894</v>
      </c>
      <c r="H103" s="114">
        <v>0.1803</v>
      </c>
      <c r="I103" s="114" t="s">
        <v>577</v>
      </c>
      <c r="J103" s="115">
        <f t="shared" si="10"/>
        <v>4.064077764</v>
      </c>
      <c r="K103" s="144" t="s">
        <v>368</v>
      </c>
      <c r="L103" s="153" t="s">
        <v>783</v>
      </c>
      <c r="M103" s="114" t="s">
        <v>372</v>
      </c>
      <c r="N103" s="154">
        <v>-0.05</v>
      </c>
      <c r="O103" s="118">
        <f t="shared" si="11"/>
        <v>4.014077764</v>
      </c>
      <c r="P103" s="119">
        <f t="shared" si="12"/>
        <v>0.2903688944</v>
      </c>
      <c r="Q103" s="154" t="s">
        <v>502</v>
      </c>
      <c r="R103" s="120">
        <v>102.0</v>
      </c>
      <c r="S103" s="97" t="str">
        <f t="shared" si="4"/>
        <v>HIP_5862_</v>
      </c>
      <c r="T103" s="121">
        <v>1.0</v>
      </c>
      <c r="U103" s="121">
        <v>1.0</v>
      </c>
      <c r="V103" s="165">
        <v>1.0</v>
      </c>
      <c r="W103" s="120">
        <v>0.0</v>
      </c>
      <c r="X103" s="120">
        <v>0.0</v>
      </c>
      <c r="Y103" s="122">
        <f t="shared" si="13"/>
        <v>3</v>
      </c>
      <c r="Z103" s="146">
        <v>-4.95</v>
      </c>
      <c r="AA103" s="114" t="s">
        <v>377</v>
      </c>
      <c r="AB103" s="147">
        <v>4.7</v>
      </c>
      <c r="AC103" s="126" t="s">
        <v>297</v>
      </c>
      <c r="AD103" s="127">
        <v>1.14</v>
      </c>
      <c r="AE103" s="104" t="str">
        <f t="shared" si="14"/>
        <v>F9V_Fe+0.4</v>
      </c>
      <c r="AF103" s="104" t="str">
        <f t="shared" si="5"/>
        <v>HIP_5862_</v>
      </c>
      <c r="AG103" s="103">
        <v>1.0</v>
      </c>
      <c r="AH103" s="104" t="str">
        <f t="shared" si="6"/>
        <v>HD_7570_</v>
      </c>
      <c r="AI103" s="148" t="s">
        <v>379</v>
      </c>
      <c r="AJ103" s="149">
        <v>6111.0</v>
      </c>
      <c r="AK103" s="45">
        <v>12.0</v>
      </c>
      <c r="AL103" s="3" t="s">
        <v>784</v>
      </c>
      <c r="AM103" s="130"/>
      <c r="AN103" s="130">
        <v>4.359</v>
      </c>
      <c r="AO103" s="131">
        <v>0.032</v>
      </c>
      <c r="AP103" s="3" t="s">
        <v>784</v>
      </c>
      <c r="AQ103" s="130">
        <v>0.173</v>
      </c>
      <c r="AR103" s="131">
        <v>0.012</v>
      </c>
      <c r="AS103" s="3" t="s">
        <v>784</v>
      </c>
      <c r="AT103" s="132">
        <f t="shared" si="15"/>
        <v>1.246271101</v>
      </c>
      <c r="AU103" s="133">
        <v>0.0</v>
      </c>
      <c r="AV103" s="150">
        <v>0.0</v>
      </c>
      <c r="AW103" s="3">
        <v>1.0</v>
      </c>
      <c r="AX103" s="67">
        <v>2.0</v>
      </c>
      <c r="AY103" s="67">
        <v>1.0</v>
      </c>
      <c r="AZ103" s="67">
        <f t="shared" si="17"/>
        <v>4</v>
      </c>
      <c r="BA103" s="135">
        <f t="shared" si="7"/>
        <v>3</v>
      </c>
      <c r="BB103" s="170" t="s">
        <v>509</v>
      </c>
      <c r="BC103" s="48" t="str">
        <f t="shared" ref="BC103:BD103" si="123">B103</f>
        <v>HIP_5862_</v>
      </c>
      <c r="BD103" s="106" t="str">
        <f t="shared" si="123"/>
        <v>HD_7570_</v>
      </c>
      <c r="BE103" s="137">
        <v>0.0</v>
      </c>
      <c r="BF103" s="48" t="s">
        <v>336</v>
      </c>
      <c r="BG103" s="50">
        <v>1.16811653</v>
      </c>
      <c r="BH103" s="50">
        <v>18.796337</v>
      </c>
      <c r="BI103" s="50">
        <v>-45.531666</v>
      </c>
      <c r="BJ103" s="50">
        <v>5.91527489</v>
      </c>
      <c r="BK103" s="50">
        <v>5.56194156</v>
      </c>
      <c r="BL103" s="50">
        <v>2.78097078</v>
      </c>
      <c r="BM103" s="50">
        <v>2.0</v>
      </c>
      <c r="BN103" s="50">
        <v>465.533933</v>
      </c>
      <c r="BO103" s="50">
        <v>450.517266</v>
      </c>
      <c r="BP103" s="50">
        <v>5.30020313</v>
      </c>
      <c r="BQ103" s="50">
        <v>85.0</v>
      </c>
      <c r="BR103" s="50">
        <v>52.9041472</v>
      </c>
      <c r="BS103" s="50">
        <v>37.8874805</v>
      </c>
      <c r="BT103" s="50">
        <v>0.44573507</v>
      </c>
      <c r="BU103" s="50">
        <v>85.0</v>
      </c>
      <c r="BV103" s="152">
        <v>5.33702004</v>
      </c>
      <c r="BW103" s="50">
        <v>3.04035338</v>
      </c>
      <c r="BX103" s="50">
        <v>0.23387334</v>
      </c>
      <c r="BY103" s="50">
        <v>13.0</v>
      </c>
      <c r="BZ103" s="139">
        <f t="shared" si="19"/>
        <v>1.396961532</v>
      </c>
      <c r="CA103" s="140">
        <f t="shared" si="20"/>
        <v>92.04495718</v>
      </c>
      <c r="CB103" s="141">
        <f t="shared" si="21"/>
        <v>564.8355618</v>
      </c>
      <c r="CC103" s="141">
        <f t="shared" si="22"/>
        <v>7.131737333</v>
      </c>
      <c r="CD103" s="174">
        <f t="shared" si="23"/>
        <v>0.242505331</v>
      </c>
    </row>
    <row r="104" ht="15.75" customHeight="1">
      <c r="A104" s="111">
        <f t="shared" si="9"/>
        <v>13.80208908</v>
      </c>
      <c r="B104" s="112" t="s">
        <v>785</v>
      </c>
      <c r="C104" s="112" t="s">
        <v>786</v>
      </c>
      <c r="D104" s="113">
        <v>5.03</v>
      </c>
      <c r="E104" s="111">
        <v>0.624</v>
      </c>
      <c r="F104" s="111">
        <v>0.003</v>
      </c>
      <c r="G104" s="114">
        <v>72.4528</v>
      </c>
      <c r="H104" s="114">
        <v>0.1507</v>
      </c>
      <c r="I104" s="114" t="s">
        <v>577</v>
      </c>
      <c r="J104" s="115">
        <f t="shared" si="10"/>
        <v>4.330275869</v>
      </c>
      <c r="K104" s="144" t="s">
        <v>368</v>
      </c>
      <c r="L104" s="145" t="s">
        <v>787</v>
      </c>
      <c r="M104" s="114" t="s">
        <v>444</v>
      </c>
      <c r="N104" s="154">
        <v>-0.075</v>
      </c>
      <c r="O104" s="118">
        <f t="shared" si="11"/>
        <v>4.255275869</v>
      </c>
      <c r="P104" s="119">
        <f t="shared" si="12"/>
        <v>0.1938896524</v>
      </c>
      <c r="Q104" s="154" t="s">
        <v>617</v>
      </c>
      <c r="R104" s="120">
        <v>84.0</v>
      </c>
      <c r="S104" s="97" t="str">
        <f t="shared" si="4"/>
        <v>HIP_53721_</v>
      </c>
      <c r="T104" s="121">
        <v>1.0</v>
      </c>
      <c r="U104" s="121">
        <v>1.0</v>
      </c>
      <c r="V104" s="165">
        <v>1.0</v>
      </c>
      <c r="W104" s="120">
        <v>0.0</v>
      </c>
      <c r="X104" s="121">
        <v>1.0</v>
      </c>
      <c r="Y104" s="184">
        <f t="shared" si="13"/>
        <v>4</v>
      </c>
      <c r="Z104" s="146">
        <v>-5.06</v>
      </c>
      <c r="AA104" s="114" t="s">
        <v>645</v>
      </c>
      <c r="AB104" s="147">
        <v>3.1</v>
      </c>
      <c r="AC104" s="126" t="s">
        <v>297</v>
      </c>
      <c r="AD104" s="127">
        <v>1.07</v>
      </c>
      <c r="AE104" s="104" t="str">
        <f t="shared" si="14"/>
        <v>G1-V_Fe-0.5</v>
      </c>
      <c r="AF104" s="104" t="str">
        <f t="shared" si="5"/>
        <v>HIP_53721_</v>
      </c>
      <c r="AG104" s="103">
        <v>1.0</v>
      </c>
      <c r="AH104" s="104" t="str">
        <f t="shared" si="6"/>
        <v>HD_95128_</v>
      </c>
      <c r="AI104" s="148" t="s">
        <v>379</v>
      </c>
      <c r="AJ104" s="149">
        <v>5894.0</v>
      </c>
      <c r="AK104" s="45">
        <v>59.0</v>
      </c>
      <c r="AL104" s="3" t="s">
        <v>518</v>
      </c>
      <c r="AM104" s="130"/>
      <c r="AN104" s="130">
        <v>4.3</v>
      </c>
      <c r="AO104" s="131">
        <v>0.03</v>
      </c>
      <c r="AP104" s="3" t="s">
        <v>518</v>
      </c>
      <c r="AQ104" s="130">
        <v>0.02</v>
      </c>
      <c r="AR104" s="131">
        <v>0.03</v>
      </c>
      <c r="AS104" s="3" t="s">
        <v>518</v>
      </c>
      <c r="AT104" s="132">
        <f t="shared" si="15"/>
        <v>1.198884121</v>
      </c>
      <c r="AU104" s="133">
        <v>0.0</v>
      </c>
      <c r="AV104" s="150">
        <v>0.0</v>
      </c>
      <c r="AW104" s="3">
        <v>1.0</v>
      </c>
      <c r="AX104" s="67">
        <v>2.0</v>
      </c>
      <c r="AY104" s="67">
        <v>1.0</v>
      </c>
      <c r="AZ104" s="67">
        <f t="shared" si="17"/>
        <v>4</v>
      </c>
      <c r="BA104" s="135">
        <f t="shared" si="7"/>
        <v>4</v>
      </c>
      <c r="BB104" s="170" t="s">
        <v>509</v>
      </c>
      <c r="BC104" s="48" t="str">
        <f t="shared" ref="BC104:BD104" si="124">B104</f>
        <v>HIP_53721_</v>
      </c>
      <c r="BD104" s="106" t="str">
        <f t="shared" si="124"/>
        <v>HD_95128_</v>
      </c>
      <c r="BE104" s="177" t="s">
        <v>539</v>
      </c>
      <c r="BF104" s="48" t="s">
        <v>316</v>
      </c>
      <c r="BG104" s="50">
        <v>1.21262249</v>
      </c>
      <c r="BH104" s="50">
        <v>164.86656</v>
      </c>
      <c r="BI104" s="50">
        <v>40.430256</v>
      </c>
      <c r="BJ104" s="50">
        <v>5.54394411</v>
      </c>
      <c r="BK104" s="50">
        <v>5.19061077</v>
      </c>
      <c r="BL104" s="50">
        <v>2.59530539</v>
      </c>
      <c r="BM104" s="50">
        <v>2.0</v>
      </c>
      <c r="BN104" s="50">
        <v>217.99307</v>
      </c>
      <c r="BO104" s="50">
        <v>210.219736</v>
      </c>
      <c r="BP104" s="50">
        <v>4.77772128</v>
      </c>
      <c r="BQ104" s="50">
        <v>44.0</v>
      </c>
      <c r="BR104" s="50">
        <v>25.4556756</v>
      </c>
      <c r="BS104" s="50">
        <v>17.6823423</v>
      </c>
      <c r="BT104" s="50">
        <v>0.40187142</v>
      </c>
      <c r="BU104" s="50">
        <v>44.0</v>
      </c>
      <c r="BV104" s="152">
        <v>5.52954064</v>
      </c>
      <c r="BW104" s="50">
        <v>3.05620731</v>
      </c>
      <c r="BX104" s="50">
        <v>0.21830052</v>
      </c>
      <c r="BY104" s="50">
        <v>14.0</v>
      </c>
      <c r="BZ104" s="139">
        <f t="shared" si="19"/>
        <v>1.250100204</v>
      </c>
      <c r="CA104" s="140">
        <f t="shared" si="20"/>
        <v>90.57326009</v>
      </c>
      <c r="CB104" s="141">
        <f t="shared" si="21"/>
        <v>493.540887</v>
      </c>
      <c r="CC104" s="141">
        <f t="shared" si="22"/>
        <v>7.781721554</v>
      </c>
      <c r="CD104" s="174">
        <f t="shared" si="23"/>
        <v>0.2542391125</v>
      </c>
    </row>
    <row r="105" ht="15.75" customHeight="1">
      <c r="A105" s="111">
        <f t="shared" si="9"/>
        <v>10.21468197</v>
      </c>
      <c r="B105" s="112" t="s">
        <v>788</v>
      </c>
      <c r="C105" s="112" t="s">
        <v>789</v>
      </c>
      <c r="D105" s="113">
        <v>5.08</v>
      </c>
      <c r="E105" s="111">
        <v>0.714</v>
      </c>
      <c r="F105" s="111">
        <v>0.015</v>
      </c>
      <c r="G105" s="114">
        <v>97.8983</v>
      </c>
      <c r="H105" s="114">
        <v>0.0719</v>
      </c>
      <c r="I105" s="114" t="s">
        <v>577</v>
      </c>
      <c r="J105" s="115">
        <f t="shared" si="10"/>
        <v>5.033875752</v>
      </c>
      <c r="K105" s="144" t="s">
        <v>368</v>
      </c>
      <c r="L105" s="145" t="s">
        <v>670</v>
      </c>
      <c r="M105" s="114" t="s">
        <v>372</v>
      </c>
      <c r="N105" s="154">
        <v>-0.125</v>
      </c>
      <c r="O105" s="118">
        <f t="shared" si="11"/>
        <v>4.908875752</v>
      </c>
      <c r="P105" s="119">
        <f t="shared" si="12"/>
        <v>-0.06755030073</v>
      </c>
      <c r="Q105" s="154" t="s">
        <v>502</v>
      </c>
      <c r="R105" s="120">
        <v>48.0</v>
      </c>
      <c r="S105" s="97" t="str">
        <f t="shared" si="4"/>
        <v>HIP_29271_</v>
      </c>
      <c r="T105" s="121">
        <v>1.0</v>
      </c>
      <c r="U105" s="121">
        <v>1.0</v>
      </c>
      <c r="V105" s="155">
        <v>2.0</v>
      </c>
      <c r="W105" s="120">
        <v>0.0</v>
      </c>
      <c r="X105" s="120">
        <v>0.0</v>
      </c>
      <c r="Y105" s="156">
        <f t="shared" si="13"/>
        <v>4</v>
      </c>
      <c r="Z105" s="143">
        <v>-4.94</v>
      </c>
      <c r="AA105" s="114" t="s">
        <v>377</v>
      </c>
      <c r="AB105" s="147">
        <v>2.3</v>
      </c>
      <c r="AC105" s="126" t="s">
        <v>297</v>
      </c>
      <c r="AD105" s="127">
        <v>0.96</v>
      </c>
      <c r="AE105" s="104" t="str">
        <f t="shared" si="14"/>
        <v>G7V</v>
      </c>
      <c r="AF105" s="104" t="str">
        <f t="shared" si="5"/>
        <v>HIP_29271_</v>
      </c>
      <c r="AG105" s="103">
        <v>1.0</v>
      </c>
      <c r="AH105" s="104" t="str">
        <f t="shared" si="6"/>
        <v>HD_43834_</v>
      </c>
      <c r="AI105" s="148" t="s">
        <v>379</v>
      </c>
      <c r="AJ105" s="149">
        <v>5569.0</v>
      </c>
      <c r="AK105" s="45">
        <v>40.0</v>
      </c>
      <c r="AL105" s="3" t="s">
        <v>518</v>
      </c>
      <c r="AM105" s="130"/>
      <c r="AN105" s="130">
        <v>4.43</v>
      </c>
      <c r="AO105" s="131">
        <v>0.03</v>
      </c>
      <c r="AP105" s="3" t="s">
        <v>518</v>
      </c>
      <c r="AQ105" s="130">
        <v>0.11</v>
      </c>
      <c r="AR105" s="131">
        <v>0.05</v>
      </c>
      <c r="AS105" s="3" t="s">
        <v>518</v>
      </c>
      <c r="AT105" s="132">
        <f t="shared" si="15"/>
        <v>0.9938550726</v>
      </c>
      <c r="AU105" s="133">
        <v>0.0</v>
      </c>
      <c r="AV105" s="150">
        <v>0.0</v>
      </c>
      <c r="AW105" s="3">
        <v>1.0</v>
      </c>
      <c r="AX105" s="67">
        <v>2.0</v>
      </c>
      <c r="AY105" s="67">
        <v>1.0</v>
      </c>
      <c r="AZ105" s="67">
        <f t="shared" si="17"/>
        <v>4</v>
      </c>
      <c r="BA105" s="135">
        <f t="shared" si="7"/>
        <v>4</v>
      </c>
      <c r="BB105" s="170" t="s">
        <v>509</v>
      </c>
      <c r="BC105" s="48" t="str">
        <f t="shared" ref="BC105:BD105" si="125">B105</f>
        <v>HIP_29271_</v>
      </c>
      <c r="BD105" s="106" t="str">
        <f t="shared" si="125"/>
        <v>HD_43834_</v>
      </c>
      <c r="BE105" s="137">
        <v>0.0</v>
      </c>
      <c r="BF105" s="48" t="s">
        <v>201</v>
      </c>
      <c r="BG105" s="50">
        <v>0.98893902</v>
      </c>
      <c r="BH105" s="50">
        <v>92.56031</v>
      </c>
      <c r="BI105" s="50">
        <v>-74.753044</v>
      </c>
      <c r="BJ105" s="50">
        <v>5.37079672</v>
      </c>
      <c r="BK105" s="50">
        <v>4.66413006</v>
      </c>
      <c r="BL105" s="50">
        <v>1.16603251</v>
      </c>
      <c r="BM105" s="50">
        <v>4.0</v>
      </c>
      <c r="BN105" s="50">
        <v>97.6286336</v>
      </c>
      <c r="BO105" s="50">
        <v>94.4486336</v>
      </c>
      <c r="BP105" s="50">
        <v>5.24714631</v>
      </c>
      <c r="BQ105" s="50">
        <v>18.0</v>
      </c>
      <c r="BR105" s="152">
        <v>11.128566</v>
      </c>
      <c r="BS105" s="50">
        <v>7.94856597</v>
      </c>
      <c r="BT105" s="50">
        <v>0.441587</v>
      </c>
      <c r="BU105" s="50">
        <v>18.0</v>
      </c>
      <c r="BV105" s="152">
        <v>5.2211451</v>
      </c>
      <c r="BW105" s="50">
        <v>1.86447844</v>
      </c>
      <c r="BX105" s="50">
        <v>0.09813044</v>
      </c>
      <c r="BY105" s="50">
        <v>19.0</v>
      </c>
      <c r="BZ105" s="139">
        <f t="shared" si="19"/>
        <v>0.9251770469</v>
      </c>
      <c r="CA105" s="140">
        <f t="shared" si="20"/>
        <v>90.57326009</v>
      </c>
      <c r="CB105" s="141">
        <f t="shared" si="21"/>
        <v>331.7412255</v>
      </c>
      <c r="CC105" s="141">
        <f t="shared" si="22"/>
        <v>9.549748788</v>
      </c>
      <c r="CD105" s="174">
        <f t="shared" si="23"/>
        <v>0.2833706775</v>
      </c>
    </row>
    <row r="106" ht="15.75" customHeight="1">
      <c r="A106" s="111">
        <f t="shared" si="9"/>
        <v>14.58516863</v>
      </c>
      <c r="B106" s="112" t="s">
        <v>790</v>
      </c>
      <c r="C106" s="112" t="s">
        <v>791</v>
      </c>
      <c r="D106" s="113">
        <v>5.0</v>
      </c>
      <c r="E106" s="111">
        <v>0.544</v>
      </c>
      <c r="F106" s="111">
        <v>0.004</v>
      </c>
      <c r="G106" s="114">
        <v>68.5628</v>
      </c>
      <c r="H106" s="114">
        <v>0.1742</v>
      </c>
      <c r="I106" s="114" t="s">
        <v>577</v>
      </c>
      <c r="J106" s="115">
        <f t="shared" si="10"/>
        <v>4.180442726</v>
      </c>
      <c r="K106" s="144" t="s">
        <v>368</v>
      </c>
      <c r="L106" s="153" t="s">
        <v>616</v>
      </c>
      <c r="M106" s="114" t="s">
        <v>281</v>
      </c>
      <c r="N106" s="154">
        <v>-0.04</v>
      </c>
      <c r="O106" s="118">
        <f t="shared" si="11"/>
        <v>4.140442726</v>
      </c>
      <c r="P106" s="119">
        <f t="shared" si="12"/>
        <v>0.2398229096</v>
      </c>
      <c r="Q106" s="154" t="s">
        <v>502</v>
      </c>
      <c r="R106" s="120">
        <v>94.0</v>
      </c>
      <c r="S106" s="97" t="str">
        <f t="shared" si="4"/>
        <v>HIP_25278_</v>
      </c>
      <c r="T106" s="121">
        <v>1.0</v>
      </c>
      <c r="U106" s="121">
        <v>1.0</v>
      </c>
      <c r="V106" s="165">
        <v>1.0</v>
      </c>
      <c r="W106" s="120">
        <v>0.0</v>
      </c>
      <c r="X106" s="120">
        <v>0.0</v>
      </c>
      <c r="Y106" s="122">
        <f t="shared" si="13"/>
        <v>3</v>
      </c>
      <c r="Z106" s="143">
        <v>-4.378</v>
      </c>
      <c r="AA106" s="114" t="s">
        <v>408</v>
      </c>
      <c r="AB106" s="125">
        <v>14.4</v>
      </c>
      <c r="AC106" s="126" t="s">
        <v>297</v>
      </c>
      <c r="AD106" s="127">
        <v>1.18</v>
      </c>
      <c r="AE106" s="104" t="str">
        <f t="shared" si="14"/>
        <v>F8V</v>
      </c>
      <c r="AF106" s="104" t="str">
        <f t="shared" si="5"/>
        <v>HIP_25278_</v>
      </c>
      <c r="AG106" s="103">
        <v>1.0</v>
      </c>
      <c r="AH106" s="104" t="str">
        <f t="shared" si="6"/>
        <v>HD_35296_</v>
      </c>
      <c r="AI106" s="128" t="s">
        <v>504</v>
      </c>
      <c r="AJ106" s="149">
        <v>6167.0</v>
      </c>
      <c r="AK106" s="45">
        <v>40.0</v>
      </c>
      <c r="AL106" s="3" t="s">
        <v>636</v>
      </c>
      <c r="AM106" s="130"/>
      <c r="AN106" s="130">
        <v>4.26</v>
      </c>
      <c r="AO106" s="131">
        <v>0.08</v>
      </c>
      <c r="AP106" s="3" t="s">
        <v>636</v>
      </c>
      <c r="AQ106" s="130">
        <v>0.05</v>
      </c>
      <c r="AR106" s="131">
        <v>0.04</v>
      </c>
      <c r="AS106" s="3" t="s">
        <v>636</v>
      </c>
      <c r="AT106" s="132">
        <f t="shared" si="15"/>
        <v>1.154559191</v>
      </c>
      <c r="AU106" s="133">
        <v>0.0</v>
      </c>
      <c r="AV106" s="150">
        <v>0.0</v>
      </c>
      <c r="AW106" s="3">
        <v>1.0</v>
      </c>
      <c r="AX106" s="43">
        <v>0.0</v>
      </c>
      <c r="AY106" s="67">
        <v>1.0</v>
      </c>
      <c r="AZ106" s="43">
        <f t="shared" si="17"/>
        <v>2</v>
      </c>
      <c r="BA106" s="135">
        <f t="shared" si="7"/>
        <v>3</v>
      </c>
      <c r="BB106" s="136" t="s">
        <v>320</v>
      </c>
      <c r="BC106" s="48" t="str">
        <f t="shared" ref="BC106:BD106" si="126">B106</f>
        <v>HIP_25278_</v>
      </c>
      <c r="BD106" s="106" t="str">
        <f t="shared" si="126"/>
        <v>HD_35296_</v>
      </c>
      <c r="BE106" s="137">
        <v>0.0</v>
      </c>
      <c r="BF106" s="48" t="s">
        <v>172</v>
      </c>
      <c r="BG106" s="50">
        <v>1.33344373</v>
      </c>
      <c r="BH106" s="50">
        <v>81.106094</v>
      </c>
      <c r="BI106" s="50">
        <v>17.383533</v>
      </c>
      <c r="BJ106" s="50">
        <v>24.8996542</v>
      </c>
      <c r="BK106" s="50">
        <v>23.6629875</v>
      </c>
      <c r="BL106" s="50">
        <v>3.38042679</v>
      </c>
      <c r="BM106" s="50">
        <v>7.0</v>
      </c>
      <c r="BN106" s="50">
        <v>2006.62532</v>
      </c>
      <c r="BO106" s="50">
        <v>1916.70199</v>
      </c>
      <c r="BP106" s="50">
        <v>3.76562277</v>
      </c>
      <c r="BQ106" s="50">
        <v>509.0</v>
      </c>
      <c r="BR106" s="169">
        <v>250.907573</v>
      </c>
      <c r="BS106" s="50">
        <v>161.160906</v>
      </c>
      <c r="BT106" s="50">
        <v>0.31724588</v>
      </c>
      <c r="BU106" s="50">
        <v>508.0</v>
      </c>
      <c r="BV106" s="152">
        <v>5.53081283</v>
      </c>
      <c r="BW106" s="50">
        <v>3.41081283</v>
      </c>
      <c r="BX106" s="50">
        <v>0.2842344</v>
      </c>
      <c r="BY106" s="50">
        <v>12.0</v>
      </c>
      <c r="BZ106" s="139">
        <f t="shared" si="19"/>
        <v>1.317987996</v>
      </c>
      <c r="CA106" s="140">
        <f t="shared" si="20"/>
        <v>90.36494737</v>
      </c>
      <c r="CB106" s="141">
        <f t="shared" si="21"/>
        <v>508.7728941</v>
      </c>
      <c r="CC106" s="141">
        <f t="shared" si="22"/>
        <v>7.216776534</v>
      </c>
      <c r="CD106" s="174">
        <f t="shared" si="23"/>
        <v>0.2300086316</v>
      </c>
    </row>
    <row r="107" ht="15.75" customHeight="1">
      <c r="A107" s="111">
        <f t="shared" si="9"/>
        <v>22.84816027</v>
      </c>
      <c r="B107" s="112" t="s">
        <v>792</v>
      </c>
      <c r="C107" s="112" t="s">
        <v>793</v>
      </c>
      <c r="D107" s="113">
        <v>4.99</v>
      </c>
      <c r="E107" s="111">
        <v>0.44</v>
      </c>
      <c r="F107" s="111">
        <v>0.002</v>
      </c>
      <c r="G107" s="114">
        <v>43.7672</v>
      </c>
      <c r="H107" s="114">
        <v>0.1423</v>
      </c>
      <c r="I107" s="114" t="s">
        <v>577</v>
      </c>
      <c r="J107" s="115">
        <f t="shared" si="10"/>
        <v>3.195743818</v>
      </c>
      <c r="K107" s="116" t="s">
        <v>277</v>
      </c>
      <c r="L107" s="153" t="s">
        <v>578</v>
      </c>
      <c r="M107" s="114" t="s">
        <v>794</v>
      </c>
      <c r="N107" s="154">
        <v>-0.02</v>
      </c>
      <c r="O107" s="118">
        <f t="shared" si="11"/>
        <v>3.175743818</v>
      </c>
      <c r="P107" s="119">
        <f t="shared" si="12"/>
        <v>0.6257024728</v>
      </c>
      <c r="Q107" s="114" t="s">
        <v>205</v>
      </c>
      <c r="R107" s="120" t="s">
        <v>287</v>
      </c>
      <c r="S107" s="97" t="str">
        <f t="shared" si="4"/>
        <v>HIP_89348_</v>
      </c>
      <c r="T107" s="121">
        <v>1.0</v>
      </c>
      <c r="U107" s="120">
        <v>0.0</v>
      </c>
      <c r="V107" s="120">
        <v>0.0</v>
      </c>
      <c r="W107" s="120">
        <v>0.0</v>
      </c>
      <c r="X107" s="120">
        <v>0.0</v>
      </c>
      <c r="Y107" s="122">
        <f t="shared" si="13"/>
        <v>1</v>
      </c>
      <c r="Z107" s="143">
        <v>-4.545</v>
      </c>
      <c r="AA107" s="114" t="s">
        <v>353</v>
      </c>
      <c r="AB107" s="175">
        <v>9.7</v>
      </c>
      <c r="AC107" s="126" t="s">
        <v>297</v>
      </c>
      <c r="AD107" s="127">
        <v>1.33</v>
      </c>
      <c r="AE107" s="104" t="str">
        <f t="shared" si="14"/>
        <v>F5V</v>
      </c>
      <c r="AF107" s="104" t="str">
        <f t="shared" si="5"/>
        <v>HIP_89348_</v>
      </c>
      <c r="AG107" s="103">
        <v>1.0</v>
      </c>
      <c r="AH107" s="104" t="str">
        <f t="shared" si="6"/>
        <v>HD_168151_</v>
      </c>
      <c r="AI107" s="128" t="s">
        <v>277</v>
      </c>
      <c r="AJ107" s="149">
        <v>6357.0</v>
      </c>
      <c r="AK107" s="45">
        <v>80.0</v>
      </c>
      <c r="AL107" s="3" t="s">
        <v>795</v>
      </c>
      <c r="AM107" s="130"/>
      <c r="AN107" s="130">
        <v>4.02</v>
      </c>
      <c r="AO107" s="131">
        <v>0.1</v>
      </c>
      <c r="AP107" s="3" t="s">
        <v>795</v>
      </c>
      <c r="AQ107" s="130">
        <v>-0.33</v>
      </c>
      <c r="AR107" s="131">
        <v>0.07</v>
      </c>
      <c r="AS107" s="3" t="s">
        <v>795</v>
      </c>
      <c r="AT107" s="132">
        <f t="shared" si="15"/>
        <v>1.694335687</v>
      </c>
      <c r="AU107" s="133">
        <v>0.0</v>
      </c>
      <c r="AV107" s="134">
        <f t="shared" ref="AV107:AV109" si="128">sqrt( (0.032*(AB107^1.5)*(400/$AV$7))^2 + 1^2)</f>
        <v>1.390890776</v>
      </c>
      <c r="AW107" s="3">
        <v>1.0</v>
      </c>
      <c r="AX107" s="64">
        <v>1.0</v>
      </c>
      <c r="AY107" s="43">
        <v>0.0</v>
      </c>
      <c r="AZ107" s="43">
        <f t="shared" si="17"/>
        <v>2</v>
      </c>
      <c r="BA107" s="135">
        <f t="shared" si="7"/>
        <v>1</v>
      </c>
      <c r="BB107" s="136" t="s">
        <v>320</v>
      </c>
      <c r="BC107" s="48" t="str">
        <f t="shared" ref="BC107:BD107" si="127">B107</f>
        <v>HIP_89348_</v>
      </c>
      <c r="BD107" s="106" t="str">
        <f t="shared" si="127"/>
        <v>HD_168151_</v>
      </c>
      <c r="BE107" s="137">
        <v>0.0</v>
      </c>
      <c r="BF107" s="48" t="s">
        <v>462</v>
      </c>
      <c r="BG107" s="50">
        <v>1.8662063</v>
      </c>
      <c r="BH107" s="50">
        <v>273.4743</v>
      </c>
      <c r="BI107" s="50">
        <v>64.397285</v>
      </c>
      <c r="BJ107" s="50">
        <v>34.26356</v>
      </c>
      <c r="BK107" s="50">
        <v>32.8502266</v>
      </c>
      <c r="BL107" s="50">
        <v>4.10627833</v>
      </c>
      <c r="BM107" s="50">
        <v>8.0</v>
      </c>
      <c r="BN107" s="50">
        <v>2764.92502</v>
      </c>
      <c r="BO107" s="50">
        <v>2660.86836</v>
      </c>
      <c r="BP107" s="50">
        <v>4.51760332</v>
      </c>
      <c r="BQ107" s="50">
        <v>589.0</v>
      </c>
      <c r="BR107" s="169">
        <v>327.943619</v>
      </c>
      <c r="BS107" s="50">
        <v>223.710286</v>
      </c>
      <c r="BT107" s="50">
        <v>0.37916998</v>
      </c>
      <c r="BU107" s="50">
        <v>590.0</v>
      </c>
      <c r="BV107" s="152">
        <v>5.21898589</v>
      </c>
      <c r="BW107" s="50">
        <v>3.45231922</v>
      </c>
      <c r="BX107" s="50">
        <v>0.34523192</v>
      </c>
      <c r="BY107" s="50">
        <v>10.0</v>
      </c>
      <c r="BZ107" s="139">
        <f t="shared" si="19"/>
        <v>2.05518649</v>
      </c>
      <c r="CA107" s="140">
        <f t="shared" si="20"/>
        <v>89.94975815</v>
      </c>
      <c r="CB107" s="141">
        <f t="shared" si="21"/>
        <v>933.1443287</v>
      </c>
      <c r="CC107" s="141">
        <f t="shared" si="22"/>
        <v>5.443629388</v>
      </c>
      <c r="CD107" s="174">
        <f t="shared" si="23"/>
        <v>0.2031302021</v>
      </c>
    </row>
    <row r="108" ht="15.75" customHeight="1">
      <c r="A108" s="111">
        <f t="shared" si="9"/>
        <v>20.89982089</v>
      </c>
      <c r="B108" s="112" t="s">
        <v>796</v>
      </c>
      <c r="C108" s="112" t="s">
        <v>797</v>
      </c>
      <c r="D108" s="113">
        <v>5.0</v>
      </c>
      <c r="E108" s="111">
        <v>0.476</v>
      </c>
      <c r="F108" s="111">
        <v>0.004</v>
      </c>
      <c r="G108" s="114">
        <v>47.8473</v>
      </c>
      <c r="H108" s="114">
        <v>0.1255</v>
      </c>
      <c r="I108" s="114" t="s">
        <v>577</v>
      </c>
      <c r="J108" s="115">
        <f t="shared" si="10"/>
        <v>3.399287179</v>
      </c>
      <c r="K108" s="116" t="s">
        <v>277</v>
      </c>
      <c r="L108" s="153" t="s">
        <v>516</v>
      </c>
      <c r="M108" s="114" t="s">
        <v>281</v>
      </c>
      <c r="N108" s="154">
        <v>-0.025</v>
      </c>
      <c r="O108" s="118">
        <f t="shared" si="11"/>
        <v>3.374287179</v>
      </c>
      <c r="P108" s="119">
        <f t="shared" si="12"/>
        <v>0.5462851284</v>
      </c>
      <c r="Q108" s="154" t="s">
        <v>530</v>
      </c>
      <c r="R108" s="120">
        <v>147.0</v>
      </c>
      <c r="S108" s="97" t="str">
        <f t="shared" si="4"/>
        <v>HIP_97295_</v>
      </c>
      <c r="T108" s="121">
        <v>1.0</v>
      </c>
      <c r="U108" s="120">
        <v>0.0</v>
      </c>
      <c r="V108" s="165">
        <v>1.0</v>
      </c>
      <c r="W108" s="120">
        <v>0.0</v>
      </c>
      <c r="X108" s="120">
        <v>0.0</v>
      </c>
      <c r="Y108" s="122">
        <f t="shared" si="13"/>
        <v>2</v>
      </c>
      <c r="Z108" s="143">
        <v>-4.922</v>
      </c>
      <c r="AA108" s="114" t="s">
        <v>408</v>
      </c>
      <c r="AB108" s="175">
        <v>8.2</v>
      </c>
      <c r="AC108" s="126" t="s">
        <v>297</v>
      </c>
      <c r="AD108" s="127">
        <v>1.29</v>
      </c>
      <c r="AE108" s="104" t="str">
        <f t="shared" si="14"/>
        <v>F5.5IV-V</v>
      </c>
      <c r="AF108" s="104" t="str">
        <f t="shared" si="5"/>
        <v>HIP_97295_</v>
      </c>
      <c r="AG108" s="103">
        <v>1.0</v>
      </c>
      <c r="AH108" s="104" t="str">
        <f t="shared" si="6"/>
        <v>HD_187013_</v>
      </c>
      <c r="AI108" s="128" t="s">
        <v>277</v>
      </c>
      <c r="AJ108" s="149">
        <v>6455.0</v>
      </c>
      <c r="AK108" s="45">
        <v>28.0</v>
      </c>
      <c r="AL108" s="3" t="s">
        <v>636</v>
      </c>
      <c r="AM108" s="130"/>
      <c r="AN108" s="130">
        <v>4.26</v>
      </c>
      <c r="AO108" s="131">
        <v>0.06</v>
      </c>
      <c r="AP108" s="3" t="s">
        <v>636</v>
      </c>
      <c r="AQ108" s="130">
        <v>0.03</v>
      </c>
      <c r="AR108" s="131">
        <v>0.03</v>
      </c>
      <c r="AS108" s="3" t="s">
        <v>636</v>
      </c>
      <c r="AT108" s="132">
        <f t="shared" si="15"/>
        <v>1.499694214</v>
      </c>
      <c r="AU108" s="133">
        <v>0.0</v>
      </c>
      <c r="AV108" s="134">
        <f t="shared" si="128"/>
        <v>1.250840051</v>
      </c>
      <c r="AW108" s="3">
        <v>1.0</v>
      </c>
      <c r="AX108" s="64">
        <v>1.0</v>
      </c>
      <c r="AY108" s="43">
        <v>0.0</v>
      </c>
      <c r="AZ108" s="43">
        <f t="shared" si="17"/>
        <v>2</v>
      </c>
      <c r="BA108" s="135">
        <f t="shared" si="7"/>
        <v>2</v>
      </c>
      <c r="BB108" s="136" t="s">
        <v>320</v>
      </c>
      <c r="BC108" s="48" t="str">
        <f t="shared" ref="BC108:BD108" si="129">B108</f>
        <v>HIP_97295_</v>
      </c>
      <c r="BD108" s="106" t="str">
        <f t="shared" si="129"/>
        <v>HD_187013_</v>
      </c>
      <c r="BE108" s="137">
        <v>0.0</v>
      </c>
      <c r="BF108" s="48" t="s">
        <v>483</v>
      </c>
      <c r="BG108" s="50">
        <v>1.39421114</v>
      </c>
      <c r="BH108" s="50">
        <v>296.60666</v>
      </c>
      <c r="BI108" s="50">
        <v>33.727596</v>
      </c>
      <c r="BJ108" s="50">
        <v>24.6878306</v>
      </c>
      <c r="BK108" s="50">
        <v>23.981164</v>
      </c>
      <c r="BL108" s="50">
        <v>5.99529099</v>
      </c>
      <c r="BM108" s="50">
        <v>4.0</v>
      </c>
      <c r="BN108" s="50">
        <v>1998.47761</v>
      </c>
      <c r="BO108" s="50">
        <v>1942.47428</v>
      </c>
      <c r="BP108" s="50">
        <v>6.12767912</v>
      </c>
      <c r="BQ108" s="50">
        <v>317.0</v>
      </c>
      <c r="BR108" s="169">
        <v>219.480761</v>
      </c>
      <c r="BS108" s="50">
        <v>163.300761</v>
      </c>
      <c r="BT108" s="50">
        <v>0.51352441</v>
      </c>
      <c r="BU108" s="50">
        <v>318.0</v>
      </c>
      <c r="BV108" s="152">
        <v>5.4454509</v>
      </c>
      <c r="BW108" s="50">
        <v>4.03211756</v>
      </c>
      <c r="BX108" s="50">
        <v>0.5040147</v>
      </c>
      <c r="BY108" s="50">
        <v>8.0</v>
      </c>
      <c r="BZ108" s="139">
        <f t="shared" si="19"/>
        <v>1.875610107</v>
      </c>
      <c r="CA108" s="140">
        <f t="shared" si="20"/>
        <v>89.74287945</v>
      </c>
      <c r="CB108" s="141">
        <f t="shared" si="21"/>
        <v>826.0698623</v>
      </c>
      <c r="CC108" s="141">
        <f t="shared" si="22"/>
        <v>5.785939011</v>
      </c>
      <c r="CD108" s="174">
        <f t="shared" si="23"/>
        <v>0.2089471401</v>
      </c>
    </row>
    <row r="109" ht="15.75" customHeight="1">
      <c r="A109" s="111">
        <f t="shared" si="9"/>
        <v>18.25633723</v>
      </c>
      <c r="B109" s="112" t="s">
        <v>798</v>
      </c>
      <c r="C109" s="112" t="s">
        <v>799</v>
      </c>
      <c r="D109" s="113">
        <v>5.01</v>
      </c>
      <c r="E109" s="111">
        <v>0.47</v>
      </c>
      <c r="F109" s="111">
        <v>0.022</v>
      </c>
      <c r="G109" s="114">
        <v>54.7755</v>
      </c>
      <c r="H109" s="114">
        <v>0.1116</v>
      </c>
      <c r="I109" s="114" t="s">
        <v>577</v>
      </c>
      <c r="J109" s="115">
        <f t="shared" si="10"/>
        <v>3.702931753</v>
      </c>
      <c r="K109" s="116" t="s">
        <v>277</v>
      </c>
      <c r="L109" s="153" t="s">
        <v>800</v>
      </c>
      <c r="M109" s="114" t="s">
        <v>372</v>
      </c>
      <c r="N109" s="154">
        <v>-0.02</v>
      </c>
      <c r="O109" s="118">
        <f t="shared" si="11"/>
        <v>3.682931753</v>
      </c>
      <c r="P109" s="119">
        <f t="shared" si="12"/>
        <v>0.4228272989</v>
      </c>
      <c r="Q109" s="114" t="s">
        <v>205</v>
      </c>
      <c r="R109" s="158" t="s">
        <v>287</v>
      </c>
      <c r="S109" s="97" t="str">
        <f t="shared" si="4"/>
        <v>HIP_38423_</v>
      </c>
      <c r="T109" s="121">
        <v>1.0</v>
      </c>
      <c r="U109" s="120">
        <v>0.0</v>
      </c>
      <c r="V109" s="120">
        <v>0.0</v>
      </c>
      <c r="W109" s="120">
        <v>0.0</v>
      </c>
      <c r="X109" s="120">
        <v>0.0</v>
      </c>
      <c r="Y109" s="122">
        <f t="shared" si="13"/>
        <v>1</v>
      </c>
      <c r="Z109" s="143">
        <v>-4.363</v>
      </c>
      <c r="AA109" s="114" t="s">
        <v>624</v>
      </c>
      <c r="AB109" s="125">
        <v>48.4</v>
      </c>
      <c r="AC109" s="126" t="s">
        <v>297</v>
      </c>
      <c r="AD109" s="127">
        <v>1.33</v>
      </c>
      <c r="AE109" s="104" t="str">
        <f t="shared" si="14"/>
        <v>F5V_Fe-0.5</v>
      </c>
      <c r="AF109" s="104" t="str">
        <f t="shared" si="5"/>
        <v>HIP_38423_</v>
      </c>
      <c r="AG109" s="103">
        <v>0.0</v>
      </c>
      <c r="AH109" s="104" t="str">
        <f t="shared" si="6"/>
        <v>HD_64379_</v>
      </c>
      <c r="AI109" s="128" t="s">
        <v>277</v>
      </c>
      <c r="AJ109" s="129">
        <v>6525.0</v>
      </c>
      <c r="AK109" s="45">
        <v>80.0</v>
      </c>
      <c r="AL109" s="3" t="s">
        <v>595</v>
      </c>
      <c r="AM109" s="172"/>
      <c r="AN109" s="172">
        <v>4.3</v>
      </c>
      <c r="AO109" s="173" t="s">
        <v>429</v>
      </c>
      <c r="AP109" s="91" t="s">
        <v>429</v>
      </c>
      <c r="AQ109" s="172">
        <v>-0.5</v>
      </c>
      <c r="AR109" s="173" t="s">
        <v>429</v>
      </c>
      <c r="AS109" s="91" t="s">
        <v>429</v>
      </c>
      <c r="AT109" s="132">
        <f t="shared" si="15"/>
        <v>1.273225307</v>
      </c>
      <c r="AU109" s="133">
        <v>0.0</v>
      </c>
      <c r="AV109" s="134">
        <f t="shared" si="128"/>
        <v>10.82132255</v>
      </c>
      <c r="AW109" s="3">
        <v>0.0</v>
      </c>
      <c r="AX109" s="43">
        <v>0.0</v>
      </c>
      <c r="AY109" s="43">
        <v>0.0</v>
      </c>
      <c r="AZ109" s="43">
        <f t="shared" si="17"/>
        <v>0</v>
      </c>
      <c r="BA109" s="135">
        <f t="shared" si="7"/>
        <v>1</v>
      </c>
      <c r="BB109" s="136" t="s">
        <v>320</v>
      </c>
      <c r="BC109" s="48" t="str">
        <f t="shared" ref="BC109:BD109" si="130">B109</f>
        <v>HIP_38423_</v>
      </c>
      <c r="BD109" s="106" t="str">
        <f t="shared" si="130"/>
        <v>HD_64379_</v>
      </c>
      <c r="BE109" s="137">
        <v>0.0</v>
      </c>
      <c r="BF109" s="48" t="s">
        <v>265</v>
      </c>
      <c r="BG109" s="50">
        <v>1.35194662</v>
      </c>
      <c r="BH109" s="50">
        <v>118.06526</v>
      </c>
      <c r="BI109" s="50">
        <v>-34.70544</v>
      </c>
      <c r="BJ109" s="50">
        <v>2404.25188</v>
      </c>
      <c r="BK109" s="50">
        <v>2321.92522</v>
      </c>
      <c r="BL109" s="50">
        <v>4.98267214</v>
      </c>
      <c r="BM109" s="50">
        <v>466.0</v>
      </c>
      <c r="BN109" s="50">
        <v>194734.156</v>
      </c>
      <c r="BO109" s="50">
        <v>188075.943</v>
      </c>
      <c r="BP109" s="50">
        <v>4.99034023</v>
      </c>
      <c r="BQ109" s="50">
        <v>37688.0</v>
      </c>
      <c r="BR109" s="169">
        <v>22494.437</v>
      </c>
      <c r="BS109" s="50">
        <v>15810.607</v>
      </c>
      <c r="BT109" s="50">
        <v>0.41790519</v>
      </c>
      <c r="BU109" s="50">
        <v>37833.0</v>
      </c>
      <c r="BV109" s="169">
        <v>277.872679</v>
      </c>
      <c r="BW109" s="50">
        <v>195.192679</v>
      </c>
      <c r="BX109" s="50">
        <v>0.41707837</v>
      </c>
      <c r="BY109" s="50">
        <v>468.0</v>
      </c>
      <c r="BZ109" s="139">
        <f t="shared" si="19"/>
        <v>1.627097768</v>
      </c>
      <c r="CA109" s="140">
        <f t="shared" si="20"/>
        <v>89.12509381</v>
      </c>
      <c r="CB109" s="141">
        <f t="shared" si="21"/>
        <v>657.3436023</v>
      </c>
      <c r="CC109" s="141">
        <f t="shared" si="22"/>
        <v>6.117970006</v>
      </c>
      <c r="CD109" s="174">
        <f t="shared" si="23"/>
        <v>0.2012678932</v>
      </c>
    </row>
    <row r="110" ht="15.75" customHeight="1">
      <c r="A110" s="111">
        <f t="shared" si="9"/>
        <v>15.73915808</v>
      </c>
      <c r="B110" s="112" t="s">
        <v>801</v>
      </c>
      <c r="C110" s="112" t="s">
        <v>802</v>
      </c>
      <c r="D110" s="113">
        <v>5.05</v>
      </c>
      <c r="E110" s="111">
        <v>0.528</v>
      </c>
      <c r="F110" s="111">
        <v>0.002</v>
      </c>
      <c r="G110" s="114">
        <v>63.5358</v>
      </c>
      <c r="H110" s="114">
        <v>0.1059</v>
      </c>
      <c r="I110" s="114" t="s">
        <v>577</v>
      </c>
      <c r="J110" s="115">
        <f t="shared" si="10"/>
        <v>4.065092513</v>
      </c>
      <c r="K110" s="144" t="s">
        <v>368</v>
      </c>
      <c r="L110" s="153" t="s">
        <v>803</v>
      </c>
      <c r="M110" s="114" t="s">
        <v>550</v>
      </c>
      <c r="N110" s="154">
        <v>-0.05</v>
      </c>
      <c r="O110" s="118">
        <f t="shared" si="11"/>
        <v>4.015092513</v>
      </c>
      <c r="P110" s="119">
        <f t="shared" si="12"/>
        <v>0.2899629947</v>
      </c>
      <c r="Q110" s="154" t="s">
        <v>502</v>
      </c>
      <c r="R110" s="120">
        <v>108.0</v>
      </c>
      <c r="S110" s="97" t="str">
        <f t="shared" si="4"/>
        <v>HIP_88745_</v>
      </c>
      <c r="T110" s="121">
        <v>1.0</v>
      </c>
      <c r="U110" s="121">
        <v>1.0</v>
      </c>
      <c r="V110" s="165">
        <v>1.0</v>
      </c>
      <c r="W110" s="120">
        <v>0.0</v>
      </c>
      <c r="X110" s="120">
        <v>0.0</v>
      </c>
      <c r="Y110" s="122">
        <f t="shared" si="13"/>
        <v>3</v>
      </c>
      <c r="Z110" s="146">
        <v>-5.02</v>
      </c>
      <c r="AA110" s="114" t="s">
        <v>522</v>
      </c>
      <c r="AB110" s="147">
        <v>2.8</v>
      </c>
      <c r="AC110" s="126" t="s">
        <v>297</v>
      </c>
      <c r="AD110" s="127">
        <v>1.14</v>
      </c>
      <c r="AE110" s="104" t="str">
        <f t="shared" si="14"/>
        <v>F9V_mw</v>
      </c>
      <c r="AF110" s="104" t="str">
        <f t="shared" si="5"/>
        <v>HIP_88745_</v>
      </c>
      <c r="AG110" s="103">
        <v>0.0</v>
      </c>
      <c r="AH110" s="104" t="str">
        <f t="shared" si="6"/>
        <v>HD_165908_</v>
      </c>
      <c r="AI110" s="148" t="s">
        <v>379</v>
      </c>
      <c r="AJ110" s="149">
        <v>6049.0</v>
      </c>
      <c r="AK110" s="45">
        <v>61.0</v>
      </c>
      <c r="AL110" s="3" t="s">
        <v>518</v>
      </c>
      <c r="AM110" s="130"/>
      <c r="AN110" s="130">
        <v>4.18</v>
      </c>
      <c r="AO110" s="131">
        <v>0.03</v>
      </c>
      <c r="AP110" s="3" t="s">
        <v>518</v>
      </c>
      <c r="AQ110" s="130">
        <v>-0.58</v>
      </c>
      <c r="AR110" s="131">
        <v>0.05</v>
      </c>
      <c r="AS110" s="3" t="s">
        <v>518</v>
      </c>
      <c r="AT110" s="132">
        <f t="shared" si="15"/>
        <v>1.271355403</v>
      </c>
      <c r="AU110" s="133">
        <v>0.0</v>
      </c>
      <c r="AV110" s="150">
        <v>0.0</v>
      </c>
      <c r="AW110" s="3">
        <v>1.0</v>
      </c>
      <c r="AX110" s="67">
        <v>2.0</v>
      </c>
      <c r="AY110" s="67">
        <v>1.0</v>
      </c>
      <c r="AZ110" s="67">
        <f t="shared" si="17"/>
        <v>4</v>
      </c>
      <c r="BA110" s="135">
        <f t="shared" si="7"/>
        <v>3</v>
      </c>
      <c r="BB110" s="170" t="s">
        <v>509</v>
      </c>
      <c r="BC110" s="48" t="str">
        <f t="shared" ref="BC110:BD110" si="131">B110</f>
        <v>HIP_88745_</v>
      </c>
      <c r="BD110" s="106" t="str">
        <f t="shared" si="131"/>
        <v>HD_165908_</v>
      </c>
      <c r="BE110" s="137">
        <v>0.0</v>
      </c>
      <c r="BF110" s="48" t="s">
        <v>457</v>
      </c>
      <c r="BG110" s="50">
        <v>1.43709779</v>
      </c>
      <c r="BH110" s="50">
        <v>271.7564</v>
      </c>
      <c r="BI110" s="50">
        <v>30.56214</v>
      </c>
      <c r="BJ110" s="50">
        <v>7.31995171</v>
      </c>
      <c r="BK110" s="50">
        <v>6.96661838</v>
      </c>
      <c r="BL110" s="50">
        <v>3.48330919</v>
      </c>
      <c r="BM110" s="50">
        <v>2.0</v>
      </c>
      <c r="BN110" s="50">
        <v>588.676089</v>
      </c>
      <c r="BO110" s="50">
        <v>564.296089</v>
      </c>
      <c r="BP110" s="50">
        <v>4.08910209</v>
      </c>
      <c r="BQ110" s="50">
        <v>138.0</v>
      </c>
      <c r="BR110" s="169">
        <v>71.8408981</v>
      </c>
      <c r="BS110" s="50">
        <v>47.4608981</v>
      </c>
      <c r="BT110" s="50">
        <v>0.34391955</v>
      </c>
      <c r="BU110" s="50">
        <v>138.0</v>
      </c>
      <c r="BV110" s="152">
        <v>5.63562208</v>
      </c>
      <c r="BW110" s="50">
        <v>3.51562208</v>
      </c>
      <c r="BX110" s="50">
        <v>0.29296851</v>
      </c>
      <c r="BY110" s="50">
        <v>12.0</v>
      </c>
      <c r="BZ110" s="139">
        <f t="shared" si="19"/>
        <v>1.396308872</v>
      </c>
      <c r="CA110" s="140">
        <f t="shared" si="20"/>
        <v>88.7156012</v>
      </c>
      <c r="CB110" s="141">
        <f t="shared" si="21"/>
        <v>564.4397712</v>
      </c>
      <c r="CC110" s="141">
        <f t="shared" si="22"/>
        <v>7.133403892</v>
      </c>
      <c r="CD110" s="174">
        <f t="shared" si="23"/>
        <v>0.2337336764</v>
      </c>
    </row>
    <row r="111" ht="15.75" customHeight="1">
      <c r="A111" s="111">
        <f t="shared" si="9"/>
        <v>6.015855388</v>
      </c>
      <c r="B111" s="112" t="s">
        <v>804</v>
      </c>
      <c r="C111" s="112" t="s">
        <v>805</v>
      </c>
      <c r="D111" s="113">
        <v>5.32</v>
      </c>
      <c r="E111" s="111">
        <v>0.868</v>
      </c>
      <c r="F111" s="111">
        <v>0.018</v>
      </c>
      <c r="G111" s="114">
        <v>166.2274</v>
      </c>
      <c r="H111" s="114">
        <v>0.1256</v>
      </c>
      <c r="I111" s="114" t="s">
        <v>577</v>
      </c>
      <c r="J111" s="115">
        <f t="shared" si="10"/>
        <v>6.42351306</v>
      </c>
      <c r="K111" s="144" t="s">
        <v>368</v>
      </c>
      <c r="L111" s="157" t="s">
        <v>806</v>
      </c>
      <c r="M111" s="114" t="s">
        <v>372</v>
      </c>
      <c r="N111" s="154">
        <v>-0.315</v>
      </c>
      <c r="O111" s="118">
        <f t="shared" si="11"/>
        <v>6.10851306</v>
      </c>
      <c r="P111" s="119">
        <f t="shared" si="12"/>
        <v>-0.5474052241</v>
      </c>
      <c r="Q111" s="114" t="s">
        <v>205</v>
      </c>
      <c r="R111" s="120" t="s">
        <v>287</v>
      </c>
      <c r="S111" s="97" t="str">
        <f t="shared" si="4"/>
        <v>HIP_99461_</v>
      </c>
      <c r="T111" s="121">
        <v>1.0</v>
      </c>
      <c r="U111" s="120">
        <v>0.0</v>
      </c>
      <c r="V111" s="120">
        <v>0.0</v>
      </c>
      <c r="W111" s="120">
        <v>0.0</v>
      </c>
      <c r="X111" s="120">
        <v>0.0</v>
      </c>
      <c r="Y111" s="122">
        <f t="shared" si="13"/>
        <v>1</v>
      </c>
      <c r="Z111" s="146">
        <v>-4.982</v>
      </c>
      <c r="AA111" s="114" t="s">
        <v>537</v>
      </c>
      <c r="AB111" s="147">
        <v>0.0</v>
      </c>
      <c r="AC111" s="126" t="s">
        <v>297</v>
      </c>
      <c r="AD111" s="127">
        <v>0.76</v>
      </c>
      <c r="AE111" s="104" t="str">
        <f t="shared" si="14"/>
        <v>K2.5V</v>
      </c>
      <c r="AF111" s="104" t="str">
        <f t="shared" si="5"/>
        <v>HIP_99461_</v>
      </c>
      <c r="AG111" s="103">
        <v>1.0</v>
      </c>
      <c r="AH111" s="104" t="str">
        <f t="shared" si="6"/>
        <v>HD_191408_</v>
      </c>
      <c r="AI111" s="148" t="s">
        <v>379</v>
      </c>
      <c r="AJ111" s="149">
        <v>4969.0</v>
      </c>
      <c r="AK111" s="45">
        <v>66.0</v>
      </c>
      <c r="AL111" s="3" t="s">
        <v>518</v>
      </c>
      <c r="AM111" s="130"/>
      <c r="AN111" s="130">
        <v>4.62</v>
      </c>
      <c r="AO111" s="131">
        <v>0.02</v>
      </c>
      <c r="AP111" s="3" t="s">
        <v>518</v>
      </c>
      <c r="AQ111" s="130">
        <v>-0.52</v>
      </c>
      <c r="AR111" s="131">
        <v>0.05</v>
      </c>
      <c r="AS111" s="3" t="s">
        <v>518</v>
      </c>
      <c r="AT111" s="132">
        <f t="shared" si="15"/>
        <v>0.7184756258</v>
      </c>
      <c r="AU111" s="133">
        <v>0.0</v>
      </c>
      <c r="AV111" s="150">
        <v>0.0</v>
      </c>
      <c r="AW111" s="3">
        <v>1.0</v>
      </c>
      <c r="AX111" s="67">
        <v>2.0</v>
      </c>
      <c r="AY111" s="67">
        <v>1.0</v>
      </c>
      <c r="AZ111" s="67">
        <f t="shared" si="17"/>
        <v>4</v>
      </c>
      <c r="BA111" s="135">
        <f t="shared" si="7"/>
        <v>1</v>
      </c>
      <c r="BB111" s="151" t="s">
        <v>385</v>
      </c>
      <c r="BC111" s="48" t="str">
        <f t="shared" ref="BC111:BD111" si="132">B111</f>
        <v>HIP_99461_</v>
      </c>
      <c r="BD111" s="106" t="str">
        <f t="shared" si="132"/>
        <v>HD_191408_</v>
      </c>
      <c r="BE111" s="137">
        <v>0.0</v>
      </c>
      <c r="BF111" s="48" t="s">
        <v>495</v>
      </c>
      <c r="BG111" s="50">
        <v>0.7070346</v>
      </c>
      <c r="BH111" s="50">
        <v>302.79974</v>
      </c>
      <c r="BI111" s="50">
        <v>-36.10121</v>
      </c>
      <c r="BJ111" s="50">
        <v>6.30389091</v>
      </c>
      <c r="BK111" s="50">
        <v>5.42055757</v>
      </c>
      <c r="BL111" s="50">
        <v>1.08411151</v>
      </c>
      <c r="BM111" s="50">
        <v>5.0</v>
      </c>
      <c r="BN111" s="50">
        <v>91.5230327</v>
      </c>
      <c r="BO111" s="50">
        <v>87.8130327</v>
      </c>
      <c r="BP111" s="50">
        <v>4.18157298</v>
      </c>
      <c r="BQ111" s="50">
        <v>21.0</v>
      </c>
      <c r="BR111" s="152">
        <v>11.1140532</v>
      </c>
      <c r="BS111" s="50">
        <v>7.4040532</v>
      </c>
      <c r="BT111" s="50">
        <v>0.35257396</v>
      </c>
      <c r="BU111" s="50">
        <v>21.0</v>
      </c>
      <c r="BV111" s="152">
        <v>5.36149462</v>
      </c>
      <c r="BW111" s="50">
        <v>1.82816128</v>
      </c>
      <c r="BX111" s="50">
        <v>0.09140806</v>
      </c>
      <c r="BY111" s="50">
        <v>20.0</v>
      </c>
      <c r="BZ111" s="139">
        <f t="shared" si="19"/>
        <v>0.5324727511</v>
      </c>
      <c r="CA111" s="140">
        <f t="shared" si="20"/>
        <v>88.51156098</v>
      </c>
      <c r="CB111" s="141">
        <f t="shared" si="21"/>
        <v>162.7935046</v>
      </c>
      <c r="CC111" s="141">
        <f t="shared" si="22"/>
        <v>14.14765623</v>
      </c>
      <c r="CD111" s="174">
        <f t="shared" si="23"/>
        <v>0.3497941559</v>
      </c>
    </row>
    <row r="112" ht="15.75" customHeight="1">
      <c r="A112" s="111">
        <f t="shared" si="9"/>
        <v>18.90380609</v>
      </c>
      <c r="B112" s="112" t="s">
        <v>807</v>
      </c>
      <c r="C112" s="112" t="s">
        <v>808</v>
      </c>
      <c r="D112" s="113">
        <v>5.08</v>
      </c>
      <c r="E112" s="111">
        <v>0.619</v>
      </c>
      <c r="F112" s="111">
        <v>0.007</v>
      </c>
      <c r="G112" s="114">
        <v>52.8994</v>
      </c>
      <c r="H112" s="114">
        <v>0.126</v>
      </c>
      <c r="I112" s="114" t="s">
        <v>577</v>
      </c>
      <c r="J112" s="115">
        <f t="shared" si="10"/>
        <v>3.697253731</v>
      </c>
      <c r="K112" s="144" t="s">
        <v>368</v>
      </c>
      <c r="L112" s="145" t="s">
        <v>809</v>
      </c>
      <c r="M112" s="114" t="s">
        <v>444</v>
      </c>
      <c r="N112" s="154">
        <v>-0.07</v>
      </c>
      <c r="O112" s="118">
        <f t="shared" si="11"/>
        <v>3.627253731</v>
      </c>
      <c r="P112" s="119">
        <f t="shared" si="12"/>
        <v>0.4450985077</v>
      </c>
      <c r="Q112" s="154" t="s">
        <v>502</v>
      </c>
      <c r="R112" s="120">
        <v>137.0</v>
      </c>
      <c r="S112" s="97" t="str">
        <f t="shared" si="4"/>
        <v>HIP_48113_</v>
      </c>
      <c r="T112" s="121">
        <v>1.0</v>
      </c>
      <c r="U112" s="121">
        <v>1.0</v>
      </c>
      <c r="V112" s="165">
        <v>1.0</v>
      </c>
      <c r="W112" s="120">
        <v>0.0</v>
      </c>
      <c r="X112" s="120">
        <v>0.0</v>
      </c>
      <c r="Y112" s="122">
        <f t="shared" si="13"/>
        <v>3</v>
      </c>
      <c r="Z112" s="146">
        <v>-5.085</v>
      </c>
      <c r="AA112" s="114" t="s">
        <v>537</v>
      </c>
      <c r="AB112" s="147">
        <v>2.9</v>
      </c>
      <c r="AC112" s="126" t="s">
        <v>297</v>
      </c>
      <c r="AD112" s="127">
        <v>1.075</v>
      </c>
      <c r="AE112" s="104" t="str">
        <f t="shared" si="14"/>
        <v>G0.5Va</v>
      </c>
      <c r="AF112" s="104" t="str">
        <f t="shared" si="5"/>
        <v>HIP_48113_</v>
      </c>
      <c r="AG112" s="103">
        <v>1.0</v>
      </c>
      <c r="AH112" s="104" t="str">
        <f t="shared" si="6"/>
        <v>HD_84737_</v>
      </c>
      <c r="AI112" s="148" t="s">
        <v>379</v>
      </c>
      <c r="AJ112" s="149">
        <v>5872.0</v>
      </c>
      <c r="AK112" s="45">
        <v>38.0</v>
      </c>
      <c r="AL112" s="3" t="s">
        <v>518</v>
      </c>
      <c r="AM112" s="130"/>
      <c r="AN112" s="130">
        <v>4.1</v>
      </c>
      <c r="AO112" s="131">
        <v>0.02</v>
      </c>
      <c r="AP112" s="3" t="s">
        <v>518</v>
      </c>
      <c r="AQ112" s="130">
        <v>0.09</v>
      </c>
      <c r="AR112" s="131">
        <v>0.04</v>
      </c>
      <c r="AS112" s="3" t="s">
        <v>518</v>
      </c>
      <c r="AT112" s="132">
        <f t="shared" si="15"/>
        <v>1.612983055</v>
      </c>
      <c r="AU112" s="133">
        <v>0.0</v>
      </c>
      <c r="AV112" s="150">
        <v>0.0</v>
      </c>
      <c r="AW112" s="3">
        <v>1.0</v>
      </c>
      <c r="AX112" s="67">
        <v>2.0</v>
      </c>
      <c r="AY112" s="67">
        <v>1.0</v>
      </c>
      <c r="AZ112" s="67">
        <f t="shared" si="17"/>
        <v>4</v>
      </c>
      <c r="BA112" s="135">
        <f t="shared" si="7"/>
        <v>3</v>
      </c>
      <c r="BB112" s="170" t="s">
        <v>509</v>
      </c>
      <c r="BC112" s="48" t="str">
        <f t="shared" ref="BC112:BD112" si="133">B112</f>
        <v>HIP_48113_</v>
      </c>
      <c r="BD112" s="106" t="str">
        <f t="shared" si="133"/>
        <v>HD_84737_</v>
      </c>
      <c r="BE112" s="177" t="s">
        <v>539</v>
      </c>
      <c r="BF112" s="48" t="s">
        <v>300</v>
      </c>
      <c r="BG112" s="50">
        <v>1.53371882</v>
      </c>
      <c r="BH112" s="50">
        <v>147.14738</v>
      </c>
      <c r="BI112" s="50">
        <v>46.021008</v>
      </c>
      <c r="BJ112" s="50">
        <v>6.15487986</v>
      </c>
      <c r="BK112" s="50">
        <v>5.80154652</v>
      </c>
      <c r="BL112" s="50">
        <v>2.90077326</v>
      </c>
      <c r="BM112" s="50">
        <v>2.0</v>
      </c>
      <c r="BN112" s="50">
        <v>242.559301</v>
      </c>
      <c r="BO112" s="50">
        <v>234.962634</v>
      </c>
      <c r="BP112" s="50">
        <v>5.46424731</v>
      </c>
      <c r="BQ112" s="50">
        <v>43.0</v>
      </c>
      <c r="BR112" s="50">
        <v>27.1833191</v>
      </c>
      <c r="BS112" s="50">
        <v>19.7633191</v>
      </c>
      <c r="BT112" s="50">
        <v>0.47055522</v>
      </c>
      <c r="BU112" s="50">
        <v>42.0</v>
      </c>
      <c r="BV112" s="152">
        <v>5.46855739</v>
      </c>
      <c r="BW112" s="50">
        <v>3.17189073</v>
      </c>
      <c r="BX112" s="50">
        <v>0.24399159</v>
      </c>
      <c r="BY112" s="50">
        <v>13.0</v>
      </c>
      <c r="BZ112" s="139">
        <f t="shared" si="19"/>
        <v>1.66935712</v>
      </c>
      <c r="CA112" s="140">
        <f t="shared" si="20"/>
        <v>88.30799004</v>
      </c>
      <c r="CB112" s="141">
        <f t="shared" si="21"/>
        <v>759.8317475</v>
      </c>
      <c r="CC112" s="141">
        <f t="shared" si="22"/>
        <v>6.718326866</v>
      </c>
      <c r="CD112" s="174">
        <f t="shared" si="23"/>
        <v>0.2467275677</v>
      </c>
    </row>
    <row r="113" ht="15.75" customHeight="1">
      <c r="A113" s="111">
        <f t="shared" si="9"/>
        <v>7.605123724</v>
      </c>
      <c r="B113" s="112" t="s">
        <v>810</v>
      </c>
      <c r="C113" s="112" t="s">
        <v>811</v>
      </c>
      <c r="D113" s="113">
        <v>5.24</v>
      </c>
      <c r="E113" s="111">
        <v>0.836</v>
      </c>
      <c r="F113" s="111">
        <v>0.008</v>
      </c>
      <c r="G113" s="114">
        <v>131.4903</v>
      </c>
      <c r="H113" s="114">
        <v>0.1515</v>
      </c>
      <c r="I113" s="114" t="s">
        <v>577</v>
      </c>
      <c r="J113" s="115">
        <f t="shared" si="10"/>
        <v>5.834468581</v>
      </c>
      <c r="K113" s="144" t="s">
        <v>368</v>
      </c>
      <c r="L113" s="157" t="s">
        <v>812</v>
      </c>
      <c r="M113" s="114" t="s">
        <v>444</v>
      </c>
      <c r="N113" s="154">
        <v>-0.23</v>
      </c>
      <c r="O113" s="118">
        <f t="shared" si="11"/>
        <v>5.604468581</v>
      </c>
      <c r="P113" s="119">
        <f t="shared" si="12"/>
        <v>-0.3457874325</v>
      </c>
      <c r="Q113" s="114" t="s">
        <v>502</v>
      </c>
      <c r="R113" s="120">
        <v>25.0</v>
      </c>
      <c r="S113" s="97" t="str">
        <f t="shared" si="4"/>
        <v>HIP_7981_</v>
      </c>
      <c r="T113" s="121">
        <v>1.0</v>
      </c>
      <c r="U113" s="121">
        <v>1.0</v>
      </c>
      <c r="V113" s="155">
        <v>2.0</v>
      </c>
      <c r="W113" s="120">
        <v>0.0</v>
      </c>
      <c r="X113" s="120">
        <v>0.0</v>
      </c>
      <c r="Y113" s="156">
        <f t="shared" si="13"/>
        <v>4</v>
      </c>
      <c r="Z113" s="143">
        <v>-4.912</v>
      </c>
      <c r="AA113" s="114" t="s">
        <v>408</v>
      </c>
      <c r="AB113" s="147">
        <v>0.1</v>
      </c>
      <c r="AC113" s="126" t="s">
        <v>297</v>
      </c>
      <c r="AD113" s="127">
        <v>0.85</v>
      </c>
      <c r="AE113" s="104" t="str">
        <f t="shared" si="14"/>
        <v>K1V</v>
      </c>
      <c r="AF113" s="104" t="str">
        <f t="shared" si="5"/>
        <v>HIP_7981_</v>
      </c>
      <c r="AG113" s="103">
        <v>1.0</v>
      </c>
      <c r="AH113" s="104" t="str">
        <f t="shared" si="6"/>
        <v>HD_10476_</v>
      </c>
      <c r="AI113" s="148" t="s">
        <v>379</v>
      </c>
      <c r="AJ113" s="149">
        <v>5196.0</v>
      </c>
      <c r="AK113" s="45">
        <v>8.0</v>
      </c>
      <c r="AL113" s="3" t="s">
        <v>636</v>
      </c>
      <c r="AM113" s="130"/>
      <c r="AN113" s="130">
        <v>4.5</v>
      </c>
      <c r="AO113" s="131">
        <v>0.03</v>
      </c>
      <c r="AP113" s="3" t="s">
        <v>636</v>
      </c>
      <c r="AQ113" s="130">
        <v>-0.01</v>
      </c>
      <c r="AR113" s="131">
        <v>0.01</v>
      </c>
      <c r="AS113" s="3" t="s">
        <v>636</v>
      </c>
      <c r="AT113" s="132">
        <f t="shared" si="15"/>
        <v>0.8287444706</v>
      </c>
      <c r="AU113" s="133">
        <v>0.0</v>
      </c>
      <c r="AV113" s="150">
        <v>0.0</v>
      </c>
      <c r="AW113" s="3">
        <v>1.0</v>
      </c>
      <c r="AX113" s="67">
        <v>2.0</v>
      </c>
      <c r="AY113" s="67">
        <v>1.0</v>
      </c>
      <c r="AZ113" s="67">
        <f t="shared" si="17"/>
        <v>4</v>
      </c>
      <c r="BA113" s="135">
        <f t="shared" si="7"/>
        <v>4</v>
      </c>
      <c r="BB113" s="170" t="s">
        <v>509</v>
      </c>
      <c r="BC113" s="48" t="str">
        <f t="shared" ref="BC113:BD113" si="134">B113</f>
        <v>HIP_7981_</v>
      </c>
      <c r="BD113" s="106" t="str">
        <f t="shared" si="134"/>
        <v>HD_10476_</v>
      </c>
      <c r="BE113" s="177" t="s">
        <v>539</v>
      </c>
      <c r="BF113" s="48" t="s">
        <v>414</v>
      </c>
      <c r="BG113" s="50">
        <v>0.8585059</v>
      </c>
      <c r="BH113" s="50">
        <v>25.624008</v>
      </c>
      <c r="BI113" s="50">
        <v>20.268505</v>
      </c>
      <c r="BJ113" s="50">
        <v>5.90904045</v>
      </c>
      <c r="BK113" s="50">
        <v>4.67237378</v>
      </c>
      <c r="BL113" s="50">
        <v>0.66748197</v>
      </c>
      <c r="BM113" s="50">
        <v>7.0</v>
      </c>
      <c r="BN113" s="50">
        <v>56.3627062</v>
      </c>
      <c r="BO113" s="50">
        <v>54.0660395</v>
      </c>
      <c r="BP113" s="50">
        <v>4.15892612</v>
      </c>
      <c r="BQ113" s="50">
        <v>13.0</v>
      </c>
      <c r="BR113" s="152">
        <v>6.85187085</v>
      </c>
      <c r="BS113" s="50">
        <v>4.55520419</v>
      </c>
      <c r="BT113" s="50">
        <v>0.35040032</v>
      </c>
      <c r="BU113" s="50">
        <v>13.0</v>
      </c>
      <c r="BV113" s="152">
        <v>5.35678637</v>
      </c>
      <c r="BW113" s="50">
        <v>1.29345304</v>
      </c>
      <c r="BX113" s="50">
        <v>0.05623709</v>
      </c>
      <c r="BY113" s="50">
        <v>23.0</v>
      </c>
      <c r="BZ113" s="139">
        <f t="shared" si="19"/>
        <v>0.6715931901</v>
      </c>
      <c r="CA113" s="140">
        <f t="shared" si="20"/>
        <v>88.30799004</v>
      </c>
      <c r="CB113" s="141">
        <f t="shared" si="21"/>
        <v>218.045812</v>
      </c>
      <c r="CC113" s="141">
        <f t="shared" si="22"/>
        <v>11.91179975</v>
      </c>
      <c r="CD113" s="174">
        <f t="shared" si="23"/>
        <v>0.3120378062</v>
      </c>
    </row>
    <row r="114" ht="15.75" customHeight="1">
      <c r="A114" s="111">
        <f t="shared" si="9"/>
        <v>19.53392065</v>
      </c>
      <c r="B114" s="112" t="s">
        <v>813</v>
      </c>
      <c r="C114" s="112" t="s">
        <v>814</v>
      </c>
      <c r="D114" s="113">
        <v>5.04</v>
      </c>
      <c r="E114" s="111">
        <v>0.431</v>
      </c>
      <c r="F114" s="111">
        <v>0.003</v>
      </c>
      <c r="G114" s="114">
        <v>51.193</v>
      </c>
      <c r="H114" s="114">
        <v>0.1907</v>
      </c>
      <c r="I114" s="114" t="s">
        <v>577</v>
      </c>
      <c r="J114" s="115">
        <f t="shared" si="10"/>
        <v>3.586052904</v>
      </c>
      <c r="K114" s="116" t="s">
        <v>277</v>
      </c>
      <c r="L114" s="153" t="s">
        <v>578</v>
      </c>
      <c r="M114" s="114" t="s">
        <v>281</v>
      </c>
      <c r="N114" s="154">
        <v>-0.02</v>
      </c>
      <c r="O114" s="118">
        <f t="shared" si="11"/>
        <v>3.566052904</v>
      </c>
      <c r="P114" s="119">
        <f t="shared" si="12"/>
        <v>0.4695788386</v>
      </c>
      <c r="Q114" s="154" t="s">
        <v>502</v>
      </c>
      <c r="R114" s="120">
        <v>139.0</v>
      </c>
      <c r="S114" s="97" t="str">
        <f t="shared" si="4"/>
        <v>HIP_29800_</v>
      </c>
      <c r="T114" s="121">
        <v>1.0</v>
      </c>
      <c r="U114" s="121">
        <v>1.0</v>
      </c>
      <c r="V114" s="165">
        <v>1.0</v>
      </c>
      <c r="W114" s="120">
        <v>0.0</v>
      </c>
      <c r="X114" s="120">
        <v>0.0</v>
      </c>
      <c r="Y114" s="122">
        <f t="shared" si="13"/>
        <v>3</v>
      </c>
      <c r="Z114" s="143">
        <v>-4.58</v>
      </c>
      <c r="AA114" s="114" t="s">
        <v>449</v>
      </c>
      <c r="AB114" s="125">
        <v>17.1</v>
      </c>
      <c r="AC114" s="126" t="s">
        <v>297</v>
      </c>
      <c r="AD114" s="127">
        <v>1.33</v>
      </c>
      <c r="AE114" s="104" t="str">
        <f t="shared" si="14"/>
        <v>F5V</v>
      </c>
      <c r="AF114" s="104" t="str">
        <f t="shared" si="5"/>
        <v>HIP_29800_</v>
      </c>
      <c r="AG114" s="103">
        <v>1.0</v>
      </c>
      <c r="AH114" s="104" t="str">
        <f t="shared" si="6"/>
        <v>HD_43386_</v>
      </c>
      <c r="AI114" s="128" t="s">
        <v>277</v>
      </c>
      <c r="AJ114" s="149">
        <v>6480.0</v>
      </c>
      <c r="AK114" s="45">
        <v>80.0</v>
      </c>
      <c r="AL114" s="3" t="s">
        <v>697</v>
      </c>
      <c r="AM114" s="130"/>
      <c r="AN114" s="130">
        <v>4.27</v>
      </c>
      <c r="AO114" s="131">
        <v>0.1</v>
      </c>
      <c r="AP114" s="3" t="s">
        <v>697</v>
      </c>
      <c r="AQ114" s="130">
        <v>-0.06</v>
      </c>
      <c r="AR114" s="131">
        <v>0.07</v>
      </c>
      <c r="AS114" s="3" t="s">
        <v>697</v>
      </c>
      <c r="AT114" s="132">
        <f t="shared" si="15"/>
        <v>1.362360529</v>
      </c>
      <c r="AU114" s="133">
        <v>0.0</v>
      </c>
      <c r="AV114" s="134">
        <f>sqrt( (0.032*(AB114^1.5)*(400/$AV$7))^2 + 1^2)</f>
        <v>2.473907044</v>
      </c>
      <c r="AW114" s="3">
        <v>1.0</v>
      </c>
      <c r="AX114" s="43">
        <v>0.0</v>
      </c>
      <c r="AY114" s="43">
        <v>0.0</v>
      </c>
      <c r="AZ114" s="43">
        <f t="shared" si="17"/>
        <v>1</v>
      </c>
      <c r="BA114" s="135">
        <f t="shared" si="7"/>
        <v>3</v>
      </c>
      <c r="BB114" s="136" t="s">
        <v>320</v>
      </c>
      <c r="BC114" s="48" t="str">
        <f t="shared" ref="BC114:BD114" si="135">B114</f>
        <v>HIP_29800_</v>
      </c>
      <c r="BD114" s="106" t="str">
        <f t="shared" si="135"/>
        <v>HD_43386_</v>
      </c>
      <c r="BE114" s="137">
        <v>0.0</v>
      </c>
      <c r="BF114" s="48" t="s">
        <v>206</v>
      </c>
      <c r="BG114" s="50">
        <v>1.3994573</v>
      </c>
      <c r="BH114" s="50">
        <v>94.110916</v>
      </c>
      <c r="BI114" s="50">
        <v>12.272163</v>
      </c>
      <c r="BJ114" s="50">
        <v>89.488792</v>
      </c>
      <c r="BK114" s="50">
        <v>86.4854587</v>
      </c>
      <c r="BL114" s="50">
        <v>5.08737992</v>
      </c>
      <c r="BM114" s="50">
        <v>17.0</v>
      </c>
      <c r="BN114" s="50">
        <v>7243.46882</v>
      </c>
      <c r="BO114" s="50">
        <v>7005.32216</v>
      </c>
      <c r="BP114" s="50">
        <v>5.19682653</v>
      </c>
      <c r="BQ114" s="50">
        <v>1348.0</v>
      </c>
      <c r="BR114" s="169">
        <v>827.940072</v>
      </c>
      <c r="BS114" s="50">
        <v>588.910072</v>
      </c>
      <c r="BT114" s="50">
        <v>0.43526243</v>
      </c>
      <c r="BU114" s="50">
        <v>1353.0</v>
      </c>
      <c r="BV114" s="152">
        <v>10.2738281</v>
      </c>
      <c r="BW114" s="50">
        <v>7.27049472</v>
      </c>
      <c r="BX114" s="50">
        <v>0.42767616</v>
      </c>
      <c r="BY114" s="50">
        <v>17.0</v>
      </c>
      <c r="BZ114" s="139">
        <f t="shared" si="19"/>
        <v>1.71707561</v>
      </c>
      <c r="CA114" s="140">
        <f t="shared" si="20"/>
        <v>87.90225168</v>
      </c>
      <c r="CB114" s="141">
        <f t="shared" si="21"/>
        <v>712.6168633</v>
      </c>
      <c r="CC114" s="141">
        <f t="shared" si="22"/>
        <v>5.955516862</v>
      </c>
      <c r="CD114" s="187">
        <f t="shared" si="23"/>
        <v>0.1985063942</v>
      </c>
    </row>
    <row r="115" ht="15.75" customHeight="1">
      <c r="A115" s="111">
        <f t="shared" si="9"/>
        <v>15.60507914</v>
      </c>
      <c r="B115" s="112" t="s">
        <v>815</v>
      </c>
      <c r="C115" s="112" t="s">
        <v>816</v>
      </c>
      <c r="D115" s="113">
        <v>5.12</v>
      </c>
      <c r="E115" s="111">
        <v>0.694</v>
      </c>
      <c r="F115" s="111">
        <v>0.015</v>
      </c>
      <c r="G115" s="114">
        <v>64.0817</v>
      </c>
      <c r="H115" s="114">
        <v>0.1202</v>
      </c>
      <c r="I115" s="114" t="s">
        <v>577</v>
      </c>
      <c r="J115" s="115">
        <f t="shared" si="10"/>
        <v>4.153670122</v>
      </c>
      <c r="K115" s="144" t="s">
        <v>368</v>
      </c>
      <c r="L115" s="145" t="s">
        <v>817</v>
      </c>
      <c r="M115" s="114" t="s">
        <v>372</v>
      </c>
      <c r="N115" s="154">
        <v>-0.095</v>
      </c>
      <c r="O115" s="118">
        <f t="shared" si="11"/>
        <v>4.058670122</v>
      </c>
      <c r="P115" s="119">
        <f t="shared" si="12"/>
        <v>0.2725319511</v>
      </c>
      <c r="Q115" s="154" t="s">
        <v>617</v>
      </c>
      <c r="R115" s="120">
        <v>106.0</v>
      </c>
      <c r="S115" s="97" t="str">
        <f t="shared" si="4"/>
        <v>HIP_86796_</v>
      </c>
      <c r="T115" s="121">
        <v>1.0</v>
      </c>
      <c r="U115" s="121">
        <v>1.0</v>
      </c>
      <c r="V115" s="165">
        <v>1.0</v>
      </c>
      <c r="W115" s="120">
        <v>0.0</v>
      </c>
      <c r="X115" s="121">
        <v>1.0</v>
      </c>
      <c r="Y115" s="184">
        <f t="shared" si="13"/>
        <v>4</v>
      </c>
      <c r="Z115" s="146">
        <v>-5.04</v>
      </c>
      <c r="AA115" s="114" t="s">
        <v>818</v>
      </c>
      <c r="AB115" s="147">
        <v>3.8</v>
      </c>
      <c r="AC115" s="126" t="s">
        <v>297</v>
      </c>
      <c r="AD115" s="127">
        <v>1.0</v>
      </c>
      <c r="AE115" s="104" t="str">
        <f t="shared" si="14"/>
        <v>G3IV-V</v>
      </c>
      <c r="AF115" s="104" t="str">
        <f t="shared" si="5"/>
        <v>HIP_86796_</v>
      </c>
      <c r="AG115" s="103">
        <v>1.0</v>
      </c>
      <c r="AH115" s="104" t="str">
        <f t="shared" si="6"/>
        <v>HD_160691_</v>
      </c>
      <c r="AI115" s="148" t="s">
        <v>379</v>
      </c>
      <c r="AJ115" s="149">
        <v>5845.0</v>
      </c>
      <c r="AK115" s="45">
        <v>66.0</v>
      </c>
      <c r="AL115" s="3" t="s">
        <v>382</v>
      </c>
      <c r="AM115" s="130"/>
      <c r="AN115" s="130">
        <v>4.27</v>
      </c>
      <c r="AO115" s="131">
        <v>0.02</v>
      </c>
      <c r="AP115" s="3" t="s">
        <v>382</v>
      </c>
      <c r="AQ115" s="130">
        <v>0.35</v>
      </c>
      <c r="AR115" s="131">
        <v>0.01</v>
      </c>
      <c r="AS115" s="3" t="s">
        <v>382</v>
      </c>
      <c r="AT115" s="132">
        <f t="shared" si="15"/>
        <v>1.334595295</v>
      </c>
      <c r="AU115" s="133">
        <v>0.0</v>
      </c>
      <c r="AV115" s="150">
        <v>0.0</v>
      </c>
      <c r="AW115" s="3">
        <v>1.0</v>
      </c>
      <c r="AX115" s="67">
        <v>2.0</v>
      </c>
      <c r="AY115" s="67">
        <v>1.0</v>
      </c>
      <c r="AZ115" s="67">
        <f t="shared" si="17"/>
        <v>4</v>
      </c>
      <c r="BA115" s="135">
        <f t="shared" si="7"/>
        <v>4</v>
      </c>
      <c r="BB115" s="170" t="s">
        <v>509</v>
      </c>
      <c r="BC115" s="48" t="str">
        <f t="shared" ref="BC115:BD115" si="136">B115</f>
        <v>HIP_86796_</v>
      </c>
      <c r="BD115" s="106" t="str">
        <f t="shared" si="136"/>
        <v>HD_160691_</v>
      </c>
      <c r="BE115" s="137">
        <v>0.0</v>
      </c>
      <c r="BF115" s="48" t="s">
        <v>452</v>
      </c>
      <c r="BG115" s="50">
        <v>1.21348335</v>
      </c>
      <c r="BH115" s="50">
        <v>266.03625</v>
      </c>
      <c r="BI115" s="50">
        <v>-51.834053</v>
      </c>
      <c r="BJ115" s="50">
        <v>5.41227864</v>
      </c>
      <c r="BK115" s="50">
        <v>5.0589453</v>
      </c>
      <c r="BL115" s="50">
        <v>2.52947265</v>
      </c>
      <c r="BM115" s="50">
        <v>2.0</v>
      </c>
      <c r="BN115" s="50">
        <v>210.717285</v>
      </c>
      <c r="BO115" s="50">
        <v>204.887285</v>
      </c>
      <c r="BP115" s="50">
        <v>6.2087056</v>
      </c>
      <c r="BQ115" s="50">
        <v>33.0</v>
      </c>
      <c r="BR115" s="50">
        <v>23.0652291</v>
      </c>
      <c r="BS115" s="50">
        <v>17.2352291</v>
      </c>
      <c r="BT115" s="50">
        <v>0.52227967</v>
      </c>
      <c r="BU115" s="50">
        <v>33.0</v>
      </c>
      <c r="BV115" s="152">
        <v>5.45226181</v>
      </c>
      <c r="BW115" s="50">
        <v>2.97892848</v>
      </c>
      <c r="BX115" s="50">
        <v>0.21278061</v>
      </c>
      <c r="BY115" s="50">
        <v>14.0</v>
      </c>
      <c r="BZ115" s="139">
        <f t="shared" si="19"/>
        <v>1.368566722</v>
      </c>
      <c r="CA115" s="140">
        <f t="shared" si="20"/>
        <v>87.70008211</v>
      </c>
      <c r="CB115" s="141">
        <f t="shared" si="21"/>
        <v>584.7857081</v>
      </c>
      <c r="CC115" s="141">
        <f t="shared" si="22"/>
        <v>7.693199611</v>
      </c>
      <c r="CD115" s="174">
        <f t="shared" si="23"/>
        <v>0.2634062901</v>
      </c>
    </row>
    <row r="116" ht="15.75" customHeight="1">
      <c r="A116" s="111">
        <f t="shared" si="9"/>
        <v>23.23047653</v>
      </c>
      <c r="B116" s="112" t="s">
        <v>819</v>
      </c>
      <c r="C116" s="112" t="s">
        <v>820</v>
      </c>
      <c r="D116" s="113">
        <v>5.07</v>
      </c>
      <c r="E116" s="111">
        <v>0.502</v>
      </c>
      <c r="F116" s="111">
        <v>0.004</v>
      </c>
      <c r="G116" s="114">
        <v>43.0469</v>
      </c>
      <c r="H116" s="114">
        <v>0.1636</v>
      </c>
      <c r="I116" s="114" t="s">
        <v>577</v>
      </c>
      <c r="J116" s="115">
        <f t="shared" si="10"/>
        <v>3.239709407</v>
      </c>
      <c r="K116" s="144" t="s">
        <v>368</v>
      </c>
      <c r="L116" s="153" t="s">
        <v>616</v>
      </c>
      <c r="M116" s="114" t="s">
        <v>281</v>
      </c>
      <c r="N116" s="154">
        <v>-0.04</v>
      </c>
      <c r="O116" s="118">
        <f t="shared" si="11"/>
        <v>3.199709407</v>
      </c>
      <c r="P116" s="119">
        <f t="shared" si="12"/>
        <v>0.6161162371</v>
      </c>
      <c r="Q116" s="114" t="s">
        <v>205</v>
      </c>
      <c r="R116" s="158" t="s">
        <v>287</v>
      </c>
      <c r="S116" s="97" t="str">
        <f t="shared" si="4"/>
        <v>HIP_3810_</v>
      </c>
      <c r="T116" s="121">
        <v>1.0</v>
      </c>
      <c r="U116" s="120">
        <v>0.0</v>
      </c>
      <c r="V116" s="120">
        <v>0.0</v>
      </c>
      <c r="W116" s="120">
        <v>0.0</v>
      </c>
      <c r="X116" s="120">
        <v>0.0</v>
      </c>
      <c r="Y116" s="122">
        <f t="shared" si="13"/>
        <v>1</v>
      </c>
      <c r="Z116" s="143">
        <v>-4.917</v>
      </c>
      <c r="AA116" s="114" t="s">
        <v>821</v>
      </c>
      <c r="AB116" s="147">
        <v>3.6</v>
      </c>
      <c r="AC116" s="126" t="s">
        <v>297</v>
      </c>
      <c r="AD116" s="127">
        <v>1.18</v>
      </c>
      <c r="AE116" s="104" t="str">
        <f t="shared" si="14"/>
        <v>F8V</v>
      </c>
      <c r="AF116" s="104" t="str">
        <f t="shared" si="5"/>
        <v>HIP_3810_</v>
      </c>
      <c r="AG116" s="103">
        <v>1.0</v>
      </c>
      <c r="AH116" s="104" t="str">
        <f t="shared" si="6"/>
        <v>HD_4676_</v>
      </c>
      <c r="AI116" s="128" t="s">
        <v>277</v>
      </c>
      <c r="AJ116" s="149">
        <v>6272.0</v>
      </c>
      <c r="AK116" s="45">
        <v>80.0</v>
      </c>
      <c r="AL116" s="3" t="s">
        <v>595</v>
      </c>
      <c r="AM116" s="166"/>
      <c r="AN116" s="166">
        <v>4.07</v>
      </c>
      <c r="AO116" s="167" t="s">
        <v>429</v>
      </c>
      <c r="AP116" s="29" t="s">
        <v>822</v>
      </c>
      <c r="AQ116" s="166">
        <v>0.0</v>
      </c>
      <c r="AR116" s="167">
        <v>0.07</v>
      </c>
      <c r="AS116" s="29" t="s">
        <v>822</v>
      </c>
      <c r="AT116" s="132">
        <f t="shared" si="15"/>
        <v>1.72146685</v>
      </c>
      <c r="AU116" s="133">
        <v>0.0</v>
      </c>
      <c r="AV116" s="150">
        <v>0.0</v>
      </c>
      <c r="AW116" s="3">
        <v>1.0</v>
      </c>
      <c r="AX116" s="67">
        <v>2.0</v>
      </c>
      <c r="AY116" s="67">
        <v>1.0</v>
      </c>
      <c r="AZ116" s="67">
        <f t="shared" si="17"/>
        <v>4</v>
      </c>
      <c r="BA116" s="135">
        <f t="shared" si="7"/>
        <v>1</v>
      </c>
      <c r="BB116" s="151" t="s">
        <v>385</v>
      </c>
      <c r="BC116" s="48" t="str">
        <f t="shared" ref="BC116:BD116" si="137">B116</f>
        <v>HIP_3810_</v>
      </c>
      <c r="BD116" s="106" t="str">
        <f t="shared" si="137"/>
        <v>HD_4676_</v>
      </c>
      <c r="BE116" s="137">
        <v>0.0</v>
      </c>
      <c r="BF116" s="48" t="s">
        <v>260</v>
      </c>
      <c r="BG116" s="50">
        <v>1.65949031</v>
      </c>
      <c r="BH116" s="50">
        <v>12.244617</v>
      </c>
      <c r="BI116" s="50">
        <v>16.940643</v>
      </c>
      <c r="BJ116" s="50">
        <v>8.90487123</v>
      </c>
      <c r="BK116" s="50">
        <v>8.5515379</v>
      </c>
      <c r="BL116" s="50">
        <v>4.27576895</v>
      </c>
      <c r="BM116" s="50">
        <v>2.0</v>
      </c>
      <c r="BN116" s="50">
        <v>713.521236</v>
      </c>
      <c r="BO116" s="50">
        <v>692.67457</v>
      </c>
      <c r="BP116" s="50">
        <v>5.87012347</v>
      </c>
      <c r="BQ116" s="50">
        <v>118.0</v>
      </c>
      <c r="BR116" s="169">
        <v>79.0871419</v>
      </c>
      <c r="BS116" s="50">
        <v>58.2404753</v>
      </c>
      <c r="BT116" s="50">
        <v>0.49356335</v>
      </c>
      <c r="BU116" s="50">
        <v>118.0</v>
      </c>
      <c r="BV116" s="152">
        <v>5.36175773</v>
      </c>
      <c r="BW116" s="50">
        <v>3.59509107</v>
      </c>
      <c r="BX116" s="50">
        <v>0.35950911</v>
      </c>
      <c r="BY116" s="50">
        <v>10.0</v>
      </c>
      <c r="BZ116" s="139">
        <f t="shared" si="19"/>
        <v>2.032629005</v>
      </c>
      <c r="CA116" s="140">
        <f t="shared" si="20"/>
        <v>87.49837752</v>
      </c>
      <c r="CB116" s="141">
        <f t="shared" si="21"/>
        <v>974.4150004</v>
      </c>
      <c r="CC116" s="141">
        <f t="shared" si="22"/>
        <v>5.811254905</v>
      </c>
      <c r="CD116" s="174">
        <f t="shared" si="23"/>
        <v>0.2227122648</v>
      </c>
    </row>
    <row r="117" ht="15.75" customHeight="1">
      <c r="A117" s="111">
        <f t="shared" si="9"/>
        <v>20.9653715</v>
      </c>
      <c r="B117" s="112" t="s">
        <v>823</v>
      </c>
      <c r="C117" s="112" t="s">
        <v>824</v>
      </c>
      <c r="D117" s="113">
        <v>5.08</v>
      </c>
      <c r="E117" s="111">
        <v>0.506</v>
      </c>
      <c r="F117" s="111">
        <v>0.002</v>
      </c>
      <c r="G117" s="114">
        <v>47.6977</v>
      </c>
      <c r="H117" s="114">
        <v>0.168</v>
      </c>
      <c r="I117" s="114" t="s">
        <v>577</v>
      </c>
      <c r="J117" s="115">
        <f t="shared" si="10"/>
        <v>3.472487189</v>
      </c>
      <c r="K117" s="144" t="s">
        <v>368</v>
      </c>
      <c r="L117" s="153" t="s">
        <v>605</v>
      </c>
      <c r="M117" s="114" t="s">
        <v>281</v>
      </c>
      <c r="N117" s="154">
        <v>-0.035</v>
      </c>
      <c r="O117" s="118">
        <f t="shared" si="11"/>
        <v>3.437487189</v>
      </c>
      <c r="P117" s="119">
        <f t="shared" si="12"/>
        <v>0.5210051246</v>
      </c>
      <c r="Q117" s="154" t="s">
        <v>502</v>
      </c>
      <c r="R117" s="120">
        <v>148.0</v>
      </c>
      <c r="S117" s="97" t="str">
        <f t="shared" si="4"/>
        <v>HIP_25110_</v>
      </c>
      <c r="T117" s="121">
        <v>1.0</v>
      </c>
      <c r="U117" s="121">
        <v>1.0</v>
      </c>
      <c r="V117" s="165">
        <v>1.0</v>
      </c>
      <c r="W117" s="120">
        <v>0.0</v>
      </c>
      <c r="X117" s="120">
        <v>0.0</v>
      </c>
      <c r="Y117" s="122">
        <f t="shared" si="13"/>
        <v>3</v>
      </c>
      <c r="Z117" s="146">
        <v>-4.979</v>
      </c>
      <c r="AA117" s="114" t="s">
        <v>600</v>
      </c>
      <c r="AB117" s="186">
        <v>11.7</v>
      </c>
      <c r="AC117" s="126" t="s">
        <v>297</v>
      </c>
      <c r="AD117" s="127">
        <v>1.21</v>
      </c>
      <c r="AE117" s="104" t="str">
        <f t="shared" si="14"/>
        <v>F7V</v>
      </c>
      <c r="AF117" s="104" t="str">
        <f t="shared" si="5"/>
        <v>HIP_25110_</v>
      </c>
      <c r="AG117" s="103">
        <v>1.0</v>
      </c>
      <c r="AH117" s="104" t="str">
        <f t="shared" si="6"/>
        <v>HD_33564_</v>
      </c>
      <c r="AI117" s="128" t="s">
        <v>504</v>
      </c>
      <c r="AJ117" s="129">
        <v>6554.0</v>
      </c>
      <c r="AK117" s="45">
        <v>93.0</v>
      </c>
      <c r="AL117" s="3" t="s">
        <v>558</v>
      </c>
      <c r="AM117" s="130"/>
      <c r="AN117" s="130">
        <v>4.49</v>
      </c>
      <c r="AO117" s="131">
        <v>0.05</v>
      </c>
      <c r="AP117" s="3" t="s">
        <v>558</v>
      </c>
      <c r="AQ117" s="130">
        <v>0.211</v>
      </c>
      <c r="AR117" s="131">
        <v>0.063</v>
      </c>
      <c r="AS117" s="3" t="s">
        <v>558</v>
      </c>
      <c r="AT117" s="132">
        <f t="shared" si="15"/>
        <v>1.413000557</v>
      </c>
      <c r="AU117" s="133">
        <v>0.0</v>
      </c>
      <c r="AV117" s="150">
        <v>0.0</v>
      </c>
      <c r="AW117" s="3">
        <v>0.0</v>
      </c>
      <c r="AX117" s="43">
        <v>0.0</v>
      </c>
      <c r="AY117" s="67">
        <v>1.0</v>
      </c>
      <c r="AZ117" s="43">
        <f t="shared" si="17"/>
        <v>1</v>
      </c>
      <c r="BA117" s="135">
        <f t="shared" si="7"/>
        <v>3</v>
      </c>
      <c r="BB117" s="136" t="s">
        <v>320</v>
      </c>
      <c r="BC117" s="48" t="str">
        <f t="shared" ref="BC117:BD117" si="138">B117</f>
        <v>HIP_25110_</v>
      </c>
      <c r="BD117" s="106" t="str">
        <f t="shared" si="138"/>
        <v>HD_33564_</v>
      </c>
      <c r="BE117" s="137">
        <v>0.0</v>
      </c>
      <c r="BF117" s="48" t="s">
        <v>170</v>
      </c>
      <c r="BG117" s="50">
        <v>1.03615952</v>
      </c>
      <c r="BH117" s="50">
        <v>80.63972</v>
      </c>
      <c r="BI117" s="50">
        <v>79.23115</v>
      </c>
      <c r="BJ117" s="50">
        <v>68.9848234</v>
      </c>
      <c r="BK117" s="50">
        <v>67.7481567</v>
      </c>
      <c r="BL117" s="50">
        <v>9.6783081</v>
      </c>
      <c r="BM117" s="50">
        <v>7.0</v>
      </c>
      <c r="BN117" s="50">
        <v>5575.58069</v>
      </c>
      <c r="BO117" s="50">
        <v>5487.60069</v>
      </c>
      <c r="BP117" s="50">
        <v>11.0192785</v>
      </c>
      <c r="BQ117" s="50">
        <v>498.0</v>
      </c>
      <c r="BR117" s="169">
        <v>549.628445</v>
      </c>
      <c r="BS117" s="50">
        <v>461.295112</v>
      </c>
      <c r="BT117" s="50">
        <v>0.92259022</v>
      </c>
      <c r="BU117" s="50">
        <v>500.0</v>
      </c>
      <c r="BV117" s="152">
        <v>6.93166805</v>
      </c>
      <c r="BW117" s="50">
        <v>5.69500138</v>
      </c>
      <c r="BX117" s="50">
        <v>0.81357163</v>
      </c>
      <c r="BY117" s="50">
        <v>7.0</v>
      </c>
      <c r="BZ117" s="139">
        <f t="shared" si="19"/>
        <v>1.821807822</v>
      </c>
      <c r="CA117" s="140">
        <f t="shared" si="20"/>
        <v>86.89604293</v>
      </c>
      <c r="CB117" s="141">
        <f t="shared" si="21"/>
        <v>816.5051815</v>
      </c>
      <c r="CC117" s="141">
        <f t="shared" si="22"/>
        <v>6.061722102</v>
      </c>
      <c r="CD117" s="174">
        <f t="shared" si="23"/>
        <v>0.2156953444</v>
      </c>
    </row>
    <row r="118" ht="15.75" customHeight="1">
      <c r="A118" s="111">
        <f t="shared" si="9"/>
        <v>14.95931067</v>
      </c>
      <c r="B118" s="112" t="s">
        <v>825</v>
      </c>
      <c r="C118" s="112" t="s">
        <v>826</v>
      </c>
      <c r="D118" s="113">
        <v>5.17</v>
      </c>
      <c r="E118" s="111">
        <v>0.761</v>
      </c>
      <c r="F118" s="111">
        <v>0.018</v>
      </c>
      <c r="G118" s="114">
        <v>66.848</v>
      </c>
      <c r="H118" s="114">
        <v>0.0913</v>
      </c>
      <c r="I118" s="114" t="s">
        <v>577</v>
      </c>
      <c r="J118" s="115">
        <f t="shared" si="10"/>
        <v>4.295442092</v>
      </c>
      <c r="K118" s="144" t="s">
        <v>368</v>
      </c>
      <c r="L118" s="145" t="s">
        <v>827</v>
      </c>
      <c r="M118" s="114" t="s">
        <v>444</v>
      </c>
      <c r="N118" s="154">
        <v>-0.125</v>
      </c>
      <c r="O118" s="118">
        <f t="shared" si="11"/>
        <v>4.170442092</v>
      </c>
      <c r="P118" s="119">
        <f t="shared" si="12"/>
        <v>0.2278231634</v>
      </c>
      <c r="Q118" s="154" t="s">
        <v>502</v>
      </c>
      <c r="R118" s="120">
        <v>99.0</v>
      </c>
      <c r="S118" s="97" t="str">
        <f t="shared" si="4"/>
        <v>HIP_95447_</v>
      </c>
      <c r="T118" s="121">
        <v>1.0</v>
      </c>
      <c r="U118" s="121">
        <v>1.0</v>
      </c>
      <c r="V118" s="165">
        <v>1.0</v>
      </c>
      <c r="W118" s="120">
        <v>0.0</v>
      </c>
      <c r="X118" s="120">
        <v>0.0</v>
      </c>
      <c r="Y118" s="122">
        <f t="shared" si="13"/>
        <v>3</v>
      </c>
      <c r="Z118" s="146">
        <v>-5.099</v>
      </c>
      <c r="AA118" s="114" t="s">
        <v>408</v>
      </c>
      <c r="AB118" s="147">
        <v>1.9</v>
      </c>
      <c r="AC118" s="126" t="s">
        <v>297</v>
      </c>
      <c r="AD118" s="127">
        <v>0.95</v>
      </c>
      <c r="AE118" s="104" t="str">
        <f t="shared" si="14"/>
        <v>G7IV_Hdel1</v>
      </c>
      <c r="AF118" s="104" t="str">
        <f t="shared" si="5"/>
        <v>HIP_95447_</v>
      </c>
      <c r="AG118" s="103">
        <v>1.0</v>
      </c>
      <c r="AH118" s="104" t="str">
        <f t="shared" si="6"/>
        <v>HD_182572_</v>
      </c>
      <c r="AI118" s="148" t="s">
        <v>379</v>
      </c>
      <c r="AJ118" s="149">
        <v>5530.0</v>
      </c>
      <c r="AK118" s="45">
        <v>21.0</v>
      </c>
      <c r="AL118" s="3" t="s">
        <v>538</v>
      </c>
      <c r="AM118" s="130"/>
      <c r="AN118" s="130">
        <v>4.05</v>
      </c>
      <c r="AO118" s="131">
        <v>0.04</v>
      </c>
      <c r="AP118" s="3" t="s">
        <v>538</v>
      </c>
      <c r="AQ118" s="130">
        <v>0.34</v>
      </c>
      <c r="AR118" s="131">
        <v>0.02</v>
      </c>
      <c r="AS118" s="3" t="s">
        <v>538</v>
      </c>
      <c r="AT118" s="132">
        <f t="shared" si="15"/>
        <v>1.416165349</v>
      </c>
      <c r="AU118" s="133">
        <v>0.0</v>
      </c>
      <c r="AV118" s="150">
        <v>0.0</v>
      </c>
      <c r="AW118" s="3">
        <v>1.0</v>
      </c>
      <c r="AX118" s="67">
        <v>2.0</v>
      </c>
      <c r="AY118" s="67">
        <v>1.0</v>
      </c>
      <c r="AZ118" s="67">
        <f t="shared" si="17"/>
        <v>4</v>
      </c>
      <c r="BA118" s="135">
        <f t="shared" si="7"/>
        <v>3</v>
      </c>
      <c r="BB118" s="170" t="s">
        <v>509</v>
      </c>
      <c r="BC118" s="48" t="str">
        <f t="shared" ref="BC118:BD118" si="139">B118</f>
        <v>HIP_95447_</v>
      </c>
      <c r="BD118" s="106" t="str">
        <f t="shared" si="139"/>
        <v>HD_182572_</v>
      </c>
      <c r="BE118" s="177" t="s">
        <v>539</v>
      </c>
      <c r="BF118" s="48" t="s">
        <v>474</v>
      </c>
      <c r="BG118" s="50">
        <v>1.52368614</v>
      </c>
      <c r="BH118" s="50">
        <v>291.2425</v>
      </c>
      <c r="BI118" s="50">
        <v>11.944415</v>
      </c>
      <c r="BJ118" s="50">
        <v>5.78402517</v>
      </c>
      <c r="BK118" s="50">
        <v>4.90069183</v>
      </c>
      <c r="BL118" s="50">
        <v>0.98013837</v>
      </c>
      <c r="BM118" s="50">
        <v>5.0</v>
      </c>
      <c r="BN118" s="50">
        <v>82.394541</v>
      </c>
      <c r="BO118" s="50">
        <v>79.3912077</v>
      </c>
      <c r="BP118" s="50">
        <v>4.67007104</v>
      </c>
      <c r="BQ118" s="50">
        <v>17.0</v>
      </c>
      <c r="BR118" s="152">
        <v>9.50885607</v>
      </c>
      <c r="BS118" s="50">
        <v>6.6821894</v>
      </c>
      <c r="BT118" s="50">
        <v>0.41763684</v>
      </c>
      <c r="BU118" s="50">
        <v>16.0</v>
      </c>
      <c r="BV118" s="152">
        <v>5.18325664</v>
      </c>
      <c r="BW118" s="50">
        <v>1.64992331</v>
      </c>
      <c r="BX118" s="50">
        <v>0.08249617</v>
      </c>
      <c r="BY118" s="50">
        <v>20.0</v>
      </c>
      <c r="BZ118" s="139">
        <f t="shared" si="19"/>
        <v>1.299904903</v>
      </c>
      <c r="CA118" s="140">
        <f t="shared" si="20"/>
        <v>86.89604293</v>
      </c>
      <c r="CB118" s="141">
        <f t="shared" si="21"/>
        <v>555.3967789</v>
      </c>
      <c r="CC118" s="141">
        <f t="shared" si="22"/>
        <v>8.098832094</v>
      </c>
      <c r="CD118" s="174">
        <f t="shared" si="23"/>
        <v>0.2747277544</v>
      </c>
    </row>
    <row r="119" ht="15.75" customHeight="1">
      <c r="A119" s="111">
        <f t="shared" si="9"/>
        <v>27.06074325</v>
      </c>
      <c r="B119" s="112" t="s">
        <v>828</v>
      </c>
      <c r="C119" s="112" t="s">
        <v>829</v>
      </c>
      <c r="D119" s="113">
        <v>5.08</v>
      </c>
      <c r="E119" s="111">
        <v>0.378</v>
      </c>
      <c r="F119" s="111">
        <v>0.011</v>
      </c>
      <c r="G119" s="114">
        <v>36.9539</v>
      </c>
      <c r="H119" s="114">
        <v>0.1746</v>
      </c>
      <c r="I119" s="114" t="s">
        <v>577</v>
      </c>
      <c r="J119" s="115">
        <f t="shared" si="10"/>
        <v>2.918301396</v>
      </c>
      <c r="K119" s="116" t="s">
        <v>277</v>
      </c>
      <c r="L119" s="153" t="s">
        <v>573</v>
      </c>
      <c r="M119" s="114" t="s">
        <v>372</v>
      </c>
      <c r="N119" s="154">
        <v>-0.005</v>
      </c>
      <c r="O119" s="118">
        <f t="shared" si="11"/>
        <v>2.913301396</v>
      </c>
      <c r="P119" s="119">
        <f t="shared" si="12"/>
        <v>0.7306794415</v>
      </c>
      <c r="Q119" s="114" t="s">
        <v>205</v>
      </c>
      <c r="R119" s="120" t="s">
        <v>287</v>
      </c>
      <c r="S119" s="97" t="str">
        <f t="shared" si="4"/>
        <v>HIP_108036_</v>
      </c>
      <c r="T119" s="121">
        <v>1.0</v>
      </c>
      <c r="U119" s="120">
        <v>0.0</v>
      </c>
      <c r="V119" s="120">
        <v>0.0</v>
      </c>
      <c r="W119" s="120">
        <v>0.0</v>
      </c>
      <c r="X119" s="120">
        <v>0.0</v>
      </c>
      <c r="Y119" s="122">
        <f t="shared" si="13"/>
        <v>1</v>
      </c>
      <c r="Z119" s="143">
        <v>-4.479</v>
      </c>
      <c r="AA119" s="114" t="s">
        <v>449</v>
      </c>
      <c r="AB119" s="125">
        <v>74.6</v>
      </c>
      <c r="AC119" s="126" t="s">
        <v>297</v>
      </c>
      <c r="AD119" s="127">
        <v>1.44</v>
      </c>
      <c r="AE119" s="104" t="str">
        <f t="shared" si="14"/>
        <v>F2V</v>
      </c>
      <c r="AF119" s="104" t="str">
        <f t="shared" si="5"/>
        <v>HIP_108036_</v>
      </c>
      <c r="AG119" s="103">
        <v>1.0</v>
      </c>
      <c r="AH119" s="104" t="str">
        <f t="shared" si="6"/>
        <v>HD_207958_</v>
      </c>
      <c r="AI119" s="128" t="s">
        <v>277</v>
      </c>
      <c r="AJ119" s="129">
        <v>6806.0</v>
      </c>
      <c r="AK119" s="45">
        <v>80.0</v>
      </c>
      <c r="AL119" s="3" t="s">
        <v>595</v>
      </c>
      <c r="AM119" s="166"/>
      <c r="AN119" s="166">
        <v>4.13</v>
      </c>
      <c r="AO119" s="167" t="s">
        <v>429</v>
      </c>
      <c r="AP119" s="29" t="s">
        <v>431</v>
      </c>
      <c r="AQ119" s="166">
        <v>-0.08</v>
      </c>
      <c r="AR119" s="167" t="s">
        <v>429</v>
      </c>
      <c r="AS119" s="29" t="s">
        <v>431</v>
      </c>
      <c r="AT119" s="132">
        <f t="shared" si="15"/>
        <v>1.66804774</v>
      </c>
      <c r="AU119" s="133">
        <v>0.0</v>
      </c>
      <c r="AV119" s="134">
        <f>sqrt( (0.032*(AB119^1.5)*(400/$AV$7))^2 + 1^2)</f>
        <v>20.64279047</v>
      </c>
      <c r="AW119" s="3">
        <v>0.0</v>
      </c>
      <c r="AX119" s="43">
        <v>0.0</v>
      </c>
      <c r="AY119" s="43">
        <v>0.0</v>
      </c>
      <c r="AZ119" s="43">
        <f t="shared" si="17"/>
        <v>0</v>
      </c>
      <c r="BA119" s="135">
        <f t="shared" si="7"/>
        <v>1</v>
      </c>
      <c r="BB119" s="136" t="s">
        <v>320</v>
      </c>
      <c r="BC119" s="48" t="str">
        <f t="shared" ref="BC119:BD119" si="140">B119</f>
        <v>HIP_108036_</v>
      </c>
      <c r="BD119" s="106" t="str">
        <f t="shared" si="140"/>
        <v>HD_207958_</v>
      </c>
      <c r="BE119" s="137">
        <v>0.0</v>
      </c>
      <c r="BF119" s="48" t="s">
        <v>81</v>
      </c>
      <c r="BG119" s="50">
        <v>1.71086212</v>
      </c>
      <c r="BH119" s="50">
        <v>328.32404</v>
      </c>
      <c r="BI119" s="50">
        <v>-13.551768</v>
      </c>
      <c r="BJ119" s="50">
        <v>8862.35869</v>
      </c>
      <c r="BK119" s="50">
        <v>8615.02536</v>
      </c>
      <c r="BL119" s="50">
        <v>6.15358954</v>
      </c>
      <c r="BM119" s="50">
        <v>1400.0</v>
      </c>
      <c r="BN119" s="50">
        <v>717843.104</v>
      </c>
      <c r="BO119" s="50">
        <v>697817.054</v>
      </c>
      <c r="BP119" s="50">
        <v>6.15603241</v>
      </c>
      <c r="BQ119" s="50">
        <v>113355.0</v>
      </c>
      <c r="BR119" s="169">
        <v>78832.308</v>
      </c>
      <c r="BS119" s="50">
        <v>58647.0814</v>
      </c>
      <c r="BT119" s="50">
        <v>0.51329542</v>
      </c>
      <c r="BU119" s="50">
        <v>114256.0</v>
      </c>
      <c r="BV119" s="169">
        <v>973.314708</v>
      </c>
      <c r="BW119" s="50">
        <v>724.038042</v>
      </c>
      <c r="BX119" s="50">
        <v>0.51313823</v>
      </c>
      <c r="BY119" s="50">
        <v>1411.0</v>
      </c>
      <c r="BZ119" s="139">
        <f t="shared" si="19"/>
        <v>2.319208109</v>
      </c>
      <c r="CA119" s="140">
        <f t="shared" si="20"/>
        <v>85.70378452</v>
      </c>
      <c r="CB119" s="141">
        <f t="shared" si="21"/>
        <v>1075.043708</v>
      </c>
      <c r="CC119" s="141">
        <f t="shared" si="22"/>
        <v>4.924803222</v>
      </c>
      <c r="CD119" s="187">
        <f t="shared" si="23"/>
        <v>0.1787572437</v>
      </c>
    </row>
    <row r="120" ht="15.75" customHeight="1">
      <c r="A120" s="111">
        <f t="shared" si="9"/>
        <v>19.53460751</v>
      </c>
      <c r="B120" s="162" t="s">
        <v>830</v>
      </c>
      <c r="C120" s="162" t="s">
        <v>831</v>
      </c>
      <c r="D120" s="163">
        <v>5.118</v>
      </c>
      <c r="E120" s="164">
        <v>0.551</v>
      </c>
      <c r="F120" s="164">
        <v>0.002</v>
      </c>
      <c r="G120" s="154">
        <v>51.1912</v>
      </c>
      <c r="H120" s="154">
        <v>0.1634</v>
      </c>
      <c r="I120" s="154" t="s">
        <v>577</v>
      </c>
      <c r="J120" s="115">
        <f t="shared" si="10"/>
        <v>3.663976551</v>
      </c>
      <c r="K120" s="144" t="s">
        <v>368</v>
      </c>
      <c r="L120" s="183" t="s">
        <v>616</v>
      </c>
      <c r="M120" s="154" t="s">
        <v>550</v>
      </c>
      <c r="N120" s="154">
        <v>-0.04</v>
      </c>
      <c r="O120" s="118">
        <f t="shared" si="11"/>
        <v>3.623976551</v>
      </c>
      <c r="P120" s="119">
        <f t="shared" si="12"/>
        <v>0.4464093796</v>
      </c>
      <c r="Q120" s="154" t="s">
        <v>209</v>
      </c>
      <c r="R120" s="120">
        <v>140.0</v>
      </c>
      <c r="S120" s="97" t="str">
        <f t="shared" si="4"/>
        <v>HIP_97675_</v>
      </c>
      <c r="T120" s="120">
        <v>0.0</v>
      </c>
      <c r="U120" s="120">
        <v>0.0</v>
      </c>
      <c r="V120" s="165">
        <v>1.0</v>
      </c>
      <c r="W120" s="120">
        <v>0.0</v>
      </c>
      <c r="X120" s="120">
        <v>0.0</v>
      </c>
      <c r="Y120" s="122">
        <f t="shared" si="13"/>
        <v>1</v>
      </c>
      <c r="Z120" s="176">
        <v>-5.1</v>
      </c>
      <c r="AA120" s="154" t="s">
        <v>645</v>
      </c>
      <c r="AB120" s="147">
        <v>2.8</v>
      </c>
      <c r="AC120" s="126" t="s">
        <v>297</v>
      </c>
      <c r="AD120" s="127">
        <v>1.25</v>
      </c>
      <c r="AE120" s="104" t="str">
        <f t="shared" si="14"/>
        <v>F8V</v>
      </c>
      <c r="AF120" s="104" t="str">
        <f t="shared" si="5"/>
        <v>HIP_97675_</v>
      </c>
      <c r="AG120" s="103">
        <v>1.0</v>
      </c>
      <c r="AH120" s="104" t="str">
        <f t="shared" si="6"/>
        <v>HD_187691_</v>
      </c>
      <c r="AI120" s="126"/>
      <c r="AJ120" s="149">
        <v>6124.0</v>
      </c>
      <c r="AK120" s="45">
        <v>14.0</v>
      </c>
      <c r="AL120" s="3" t="s">
        <v>784</v>
      </c>
      <c r="AM120" s="130"/>
      <c r="AN120" s="130">
        <v>4.213</v>
      </c>
      <c r="AO120" s="131">
        <v>0.029</v>
      </c>
      <c r="AP120" s="3" t="s">
        <v>784</v>
      </c>
      <c r="AQ120" s="166">
        <v>0.13</v>
      </c>
      <c r="AR120" s="167">
        <v>0.013</v>
      </c>
      <c r="AS120" s="29" t="s">
        <v>784</v>
      </c>
      <c r="AT120" s="132">
        <f t="shared" si="15"/>
        <v>1.485206942</v>
      </c>
      <c r="AU120" s="181"/>
      <c r="AV120" s="182"/>
      <c r="AW120" s="3">
        <v>1.0</v>
      </c>
      <c r="AX120" s="67">
        <v>2.0</v>
      </c>
      <c r="AY120" s="67">
        <v>1.0</v>
      </c>
      <c r="AZ120" s="67">
        <f t="shared" si="17"/>
        <v>4</v>
      </c>
      <c r="BA120" s="135">
        <f t="shared" si="7"/>
        <v>1</v>
      </c>
      <c r="BB120" s="151" t="s">
        <v>385</v>
      </c>
      <c r="BC120" s="48" t="str">
        <f t="shared" ref="BC120:BD120" si="141">B120</f>
        <v>HIP_97675_</v>
      </c>
      <c r="BD120" s="106" t="str">
        <f t="shared" si="141"/>
        <v>HD_187691_</v>
      </c>
      <c r="BE120" s="137">
        <v>0.0</v>
      </c>
      <c r="BF120" s="48" t="s">
        <v>832</v>
      </c>
      <c r="BG120" s="138" t="s">
        <v>287</v>
      </c>
      <c r="BH120" s="138" t="s">
        <v>287</v>
      </c>
      <c r="BI120" s="138" t="s">
        <v>287</v>
      </c>
      <c r="BJ120" s="138" t="s">
        <v>287</v>
      </c>
      <c r="BK120" s="138" t="s">
        <v>287</v>
      </c>
      <c r="BL120" s="138" t="s">
        <v>287</v>
      </c>
      <c r="BM120" s="138" t="s">
        <v>287</v>
      </c>
      <c r="BN120" s="138" t="s">
        <v>287</v>
      </c>
      <c r="BO120" s="138" t="s">
        <v>287</v>
      </c>
      <c r="BP120" s="138" t="s">
        <v>287</v>
      </c>
      <c r="BQ120" s="138" t="s">
        <v>287</v>
      </c>
      <c r="BR120" s="138" t="s">
        <v>287</v>
      </c>
      <c r="BS120" s="138" t="s">
        <v>287</v>
      </c>
      <c r="BT120" s="138" t="s">
        <v>287</v>
      </c>
      <c r="BU120" s="138" t="s">
        <v>287</v>
      </c>
      <c r="BV120" s="138" t="s">
        <v>287</v>
      </c>
      <c r="BW120" s="138" t="s">
        <v>287</v>
      </c>
      <c r="BX120" s="138" t="s">
        <v>287</v>
      </c>
      <c r="BY120" s="138" t="s">
        <v>287</v>
      </c>
      <c r="BZ120" s="139">
        <f t="shared" si="19"/>
        <v>1.671878411</v>
      </c>
      <c r="CA120" s="140">
        <f t="shared" si="20"/>
        <v>85.58546212</v>
      </c>
      <c r="CB120" s="141">
        <f t="shared" si="21"/>
        <v>706.2359403</v>
      </c>
      <c r="CC120" s="141">
        <f t="shared" si="22"/>
        <v>6.225620411</v>
      </c>
      <c r="CD120" s="174">
        <f t="shared" si="23"/>
        <v>0.2056440406</v>
      </c>
    </row>
    <row r="121" ht="15.75" customHeight="1">
      <c r="A121" s="111">
        <f t="shared" si="9"/>
        <v>25.12108362</v>
      </c>
      <c r="B121" s="112" t="s">
        <v>833</v>
      </c>
      <c r="C121" s="112" t="s">
        <v>834</v>
      </c>
      <c r="D121" s="113">
        <v>5.11</v>
      </c>
      <c r="E121" s="111">
        <v>0.455</v>
      </c>
      <c r="F121" s="111">
        <v>0.026</v>
      </c>
      <c r="G121" s="114">
        <v>39.8072</v>
      </c>
      <c r="H121" s="114">
        <v>0.143</v>
      </c>
      <c r="I121" s="114" t="s">
        <v>577</v>
      </c>
      <c r="J121" s="115">
        <f t="shared" si="10"/>
        <v>3.109808154</v>
      </c>
      <c r="K121" s="116" t="s">
        <v>277</v>
      </c>
      <c r="L121" s="153" t="s">
        <v>835</v>
      </c>
      <c r="M121" s="114" t="s">
        <v>281</v>
      </c>
      <c r="N121" s="154">
        <v>-0.025</v>
      </c>
      <c r="O121" s="118">
        <f t="shared" si="11"/>
        <v>3.084808154</v>
      </c>
      <c r="P121" s="119">
        <f t="shared" si="12"/>
        <v>0.6620767384</v>
      </c>
      <c r="Q121" s="114" t="s">
        <v>205</v>
      </c>
      <c r="R121" s="120" t="s">
        <v>287</v>
      </c>
      <c r="S121" s="97" t="str">
        <f t="shared" si="4"/>
        <v>HIP_23941_</v>
      </c>
      <c r="T121" s="121">
        <v>1.0</v>
      </c>
      <c r="U121" s="120">
        <v>0.0</v>
      </c>
      <c r="V121" s="120">
        <v>0.0</v>
      </c>
      <c r="W121" s="120">
        <v>0.0</v>
      </c>
      <c r="X121" s="120">
        <v>0.0</v>
      </c>
      <c r="Y121" s="122">
        <f t="shared" si="13"/>
        <v>1</v>
      </c>
      <c r="Z121" s="143">
        <v>-4.767</v>
      </c>
      <c r="AA121" s="114" t="s">
        <v>821</v>
      </c>
      <c r="AB121" s="175">
        <v>9.2</v>
      </c>
      <c r="AC121" s="126" t="s">
        <v>297</v>
      </c>
      <c r="AD121" s="127">
        <v>1.29</v>
      </c>
      <c r="AE121" s="104" t="str">
        <f t="shared" si="14"/>
        <v>F5.5VkF4mF2</v>
      </c>
      <c r="AF121" s="104" t="str">
        <f t="shared" si="5"/>
        <v>HIP_23941_</v>
      </c>
      <c r="AG121" s="103">
        <v>1.0</v>
      </c>
      <c r="AH121" s="104" t="str">
        <f t="shared" si="6"/>
        <v>HD_33256_</v>
      </c>
      <c r="AI121" s="128" t="s">
        <v>277</v>
      </c>
      <c r="AJ121" s="149">
        <v>6421.0</v>
      </c>
      <c r="AK121" s="45">
        <v>66.0</v>
      </c>
      <c r="AL121" s="3" t="s">
        <v>518</v>
      </c>
      <c r="AM121" s="130"/>
      <c r="AN121" s="130">
        <v>4.05</v>
      </c>
      <c r="AO121" s="131">
        <v>0.02</v>
      </c>
      <c r="AP121" s="3" t="s">
        <v>518</v>
      </c>
      <c r="AQ121" s="130">
        <v>-0.33</v>
      </c>
      <c r="AR121" s="131">
        <v>0.06</v>
      </c>
      <c r="AS121" s="3" t="s">
        <v>518</v>
      </c>
      <c r="AT121" s="132">
        <f t="shared" si="15"/>
        <v>1.731751906</v>
      </c>
      <c r="AU121" s="133">
        <v>0.0</v>
      </c>
      <c r="AV121" s="134">
        <f>sqrt( (0.032*(AB121^1.5)*(400/$AV$7))^2 + 1^2)</f>
        <v>1.340662714</v>
      </c>
      <c r="AW121" s="3">
        <v>1.0</v>
      </c>
      <c r="AX121" s="64">
        <v>1.0</v>
      </c>
      <c r="AY121" s="43">
        <v>0.0</v>
      </c>
      <c r="AZ121" s="43">
        <f t="shared" si="17"/>
        <v>2</v>
      </c>
      <c r="BA121" s="135">
        <f t="shared" si="7"/>
        <v>1</v>
      </c>
      <c r="BB121" s="136" t="s">
        <v>320</v>
      </c>
      <c r="BC121" s="48" t="str">
        <f t="shared" ref="BC121:BD121" si="142">B121</f>
        <v>HIP_23941_</v>
      </c>
      <c r="BD121" s="106" t="str">
        <f t="shared" si="142"/>
        <v>HD_33256_</v>
      </c>
      <c r="BE121" s="137">
        <v>0.0</v>
      </c>
      <c r="BF121" s="48" t="s">
        <v>167</v>
      </c>
      <c r="BG121" s="50">
        <v>1.77553226</v>
      </c>
      <c r="BH121" s="50">
        <v>77.18208</v>
      </c>
      <c r="BI121" s="50">
        <v>-4.4562073</v>
      </c>
      <c r="BJ121" s="50">
        <v>45.2405281</v>
      </c>
      <c r="BK121" s="50">
        <v>43.8271947</v>
      </c>
      <c r="BL121" s="50">
        <v>5.47839934</v>
      </c>
      <c r="BM121" s="50">
        <v>8.0</v>
      </c>
      <c r="BN121" s="50">
        <v>3651.76277</v>
      </c>
      <c r="BO121" s="50">
        <v>3550.00277</v>
      </c>
      <c r="BP121" s="50">
        <v>6.16319926</v>
      </c>
      <c r="BQ121" s="50">
        <v>576.0</v>
      </c>
      <c r="BR121" s="169">
        <v>400.403746</v>
      </c>
      <c r="BS121" s="50">
        <v>298.467079</v>
      </c>
      <c r="BT121" s="50">
        <v>0.51727397</v>
      </c>
      <c r="BU121" s="50">
        <v>577.0</v>
      </c>
      <c r="BV121" s="152">
        <v>5.7353761</v>
      </c>
      <c r="BW121" s="50">
        <v>4.1453761</v>
      </c>
      <c r="BX121" s="50">
        <v>0.46059734</v>
      </c>
      <c r="BY121" s="50">
        <v>9.0</v>
      </c>
      <c r="BZ121" s="139">
        <f t="shared" si="19"/>
        <v>2.14307993</v>
      </c>
      <c r="CA121" s="140">
        <f t="shared" si="20"/>
        <v>85.3100114</v>
      </c>
      <c r="CB121" s="141">
        <f t="shared" si="21"/>
        <v>1008.928722</v>
      </c>
      <c r="CC121" s="141">
        <f t="shared" si="22"/>
        <v>5.412849462</v>
      </c>
      <c r="CD121" s="187">
        <f t="shared" si="23"/>
        <v>0.198626153</v>
      </c>
    </row>
    <row r="122" ht="15.75" customHeight="1">
      <c r="A122" s="111">
        <f t="shared" si="9"/>
        <v>3.494723143</v>
      </c>
      <c r="B122" s="112" t="s">
        <v>836</v>
      </c>
      <c r="C122" s="112" t="s">
        <v>837</v>
      </c>
      <c r="D122" s="113">
        <v>6.05</v>
      </c>
      <c r="E122" s="111">
        <v>1.309</v>
      </c>
      <c r="F122" s="111">
        <v>0.012</v>
      </c>
      <c r="G122" s="114">
        <v>286.1457</v>
      </c>
      <c r="H122" s="114">
        <v>0.059</v>
      </c>
      <c r="I122" s="114" t="s">
        <v>577</v>
      </c>
      <c r="J122" s="115">
        <f t="shared" si="10"/>
        <v>8.33293612</v>
      </c>
      <c r="K122" s="144" t="s">
        <v>368</v>
      </c>
      <c r="L122" s="157" t="s">
        <v>838</v>
      </c>
      <c r="M122" s="114" t="s">
        <v>444</v>
      </c>
      <c r="N122" s="154">
        <v>-0.95</v>
      </c>
      <c r="O122" s="118">
        <f t="shared" si="11"/>
        <v>7.38293612</v>
      </c>
      <c r="P122" s="119">
        <f t="shared" si="12"/>
        <v>-1.057174448</v>
      </c>
      <c r="Q122" s="114" t="s">
        <v>502</v>
      </c>
      <c r="R122" s="120">
        <v>4.0</v>
      </c>
      <c r="S122" s="97" t="str">
        <f t="shared" si="4"/>
        <v>HIP_104217_</v>
      </c>
      <c r="T122" s="121">
        <v>1.0</v>
      </c>
      <c r="U122" s="121">
        <v>1.0</v>
      </c>
      <c r="V122" s="178">
        <v>3.0</v>
      </c>
      <c r="W122" s="120">
        <v>0.0</v>
      </c>
      <c r="X122" s="120">
        <v>0.0</v>
      </c>
      <c r="Y122" s="156">
        <f t="shared" si="13"/>
        <v>5</v>
      </c>
      <c r="Z122" s="143">
        <v>-4.891</v>
      </c>
      <c r="AA122" s="114" t="s">
        <v>408</v>
      </c>
      <c r="AB122" s="147">
        <v>1.8</v>
      </c>
      <c r="AC122" s="126" t="s">
        <v>297</v>
      </c>
      <c r="AD122" s="127">
        <v>0.63</v>
      </c>
      <c r="AE122" s="104" t="str">
        <f t="shared" si="14"/>
        <v>K7V</v>
      </c>
      <c r="AF122" s="104" t="str">
        <f t="shared" si="5"/>
        <v>HIP_104217_</v>
      </c>
      <c r="AG122" s="103">
        <v>1.0</v>
      </c>
      <c r="AH122" s="104" t="str">
        <f t="shared" si="6"/>
        <v>HD_201092_</v>
      </c>
      <c r="AI122" s="144" t="s">
        <v>655</v>
      </c>
      <c r="AJ122" s="149">
        <v>4045.0</v>
      </c>
      <c r="AK122" s="45">
        <v>25.0</v>
      </c>
      <c r="AL122" s="3" t="s">
        <v>382</v>
      </c>
      <c r="AM122" s="130"/>
      <c r="AN122" s="130">
        <v>4.53</v>
      </c>
      <c r="AO122" s="131">
        <v>0.04</v>
      </c>
      <c r="AP122" s="3" t="s">
        <v>382</v>
      </c>
      <c r="AQ122" s="130">
        <v>-0.38</v>
      </c>
      <c r="AR122" s="131">
        <v>0.03</v>
      </c>
      <c r="AS122" s="3" t="s">
        <v>382</v>
      </c>
      <c r="AT122" s="132">
        <f t="shared" si="15"/>
        <v>0.6028765187</v>
      </c>
      <c r="AU122" s="133">
        <v>0.0</v>
      </c>
      <c r="AV122" s="150">
        <v>0.0</v>
      </c>
      <c r="AW122" s="3">
        <v>1.0</v>
      </c>
      <c r="AX122" s="67">
        <v>2.0</v>
      </c>
      <c r="AY122" s="67">
        <v>1.0</v>
      </c>
      <c r="AZ122" s="67">
        <f t="shared" si="17"/>
        <v>4</v>
      </c>
      <c r="BA122" s="135">
        <f t="shared" si="7"/>
        <v>5</v>
      </c>
      <c r="BB122" s="170" t="s">
        <v>509</v>
      </c>
      <c r="BC122" s="48" t="str">
        <f t="shared" ref="BC122:BD122" si="143">B122</f>
        <v>HIP_104217_</v>
      </c>
      <c r="BD122" s="106" t="str">
        <f t="shared" si="143"/>
        <v>HD_201092_</v>
      </c>
      <c r="BE122" s="177" t="s">
        <v>539</v>
      </c>
      <c r="BF122" s="48" t="s">
        <v>68</v>
      </c>
      <c r="BG122" s="50">
        <v>0.71400949</v>
      </c>
      <c r="BH122" s="50">
        <v>316.73026</v>
      </c>
      <c r="BI122" s="50">
        <v>38.742054</v>
      </c>
      <c r="BJ122" s="50">
        <v>5.71324731</v>
      </c>
      <c r="BK122" s="50">
        <v>4.47658065</v>
      </c>
      <c r="BL122" s="50">
        <v>0.63951152</v>
      </c>
      <c r="BM122" s="50">
        <v>7.0</v>
      </c>
      <c r="BN122" s="50">
        <v>54.2737665</v>
      </c>
      <c r="BO122" s="50">
        <v>51.8004332</v>
      </c>
      <c r="BP122" s="50">
        <v>3.70003094</v>
      </c>
      <c r="BQ122" s="50">
        <v>14.0</v>
      </c>
      <c r="BR122" s="152">
        <v>6.86330428</v>
      </c>
      <c r="BS122" s="50">
        <v>4.38997094</v>
      </c>
      <c r="BT122" s="50">
        <v>0.31356935</v>
      </c>
      <c r="BU122" s="50">
        <v>14.0</v>
      </c>
      <c r="BV122" s="152">
        <v>5.30986829</v>
      </c>
      <c r="BW122" s="50">
        <v>1.24653496</v>
      </c>
      <c r="BX122" s="50">
        <v>0.05419717</v>
      </c>
      <c r="BY122" s="50">
        <v>23.0</v>
      </c>
      <c r="BZ122" s="139">
        <f t="shared" si="19"/>
        <v>0.2960825251</v>
      </c>
      <c r="CA122" s="140">
        <f t="shared" si="20"/>
        <v>84.72274141</v>
      </c>
      <c r="CB122" s="141">
        <f t="shared" si="21"/>
        <v>74.13899183</v>
      </c>
      <c r="CC122" s="141">
        <f t="shared" si="22"/>
        <v>20.8383499</v>
      </c>
      <c r="CD122" s="174">
        <f t="shared" si="23"/>
        <v>0.4039109175</v>
      </c>
    </row>
    <row r="123" ht="15.75" customHeight="1">
      <c r="A123" s="111">
        <f t="shared" si="9"/>
        <v>18.22688831</v>
      </c>
      <c r="B123" s="112" t="s">
        <v>839</v>
      </c>
      <c r="C123" s="112" t="s">
        <v>840</v>
      </c>
      <c r="D123" s="113">
        <v>5.13</v>
      </c>
      <c r="E123" s="111">
        <v>0.487</v>
      </c>
      <c r="F123" s="111">
        <v>0.004</v>
      </c>
      <c r="G123" s="114">
        <v>54.864</v>
      </c>
      <c r="H123" s="114">
        <v>0.1728</v>
      </c>
      <c r="I123" s="114" t="s">
        <v>577</v>
      </c>
      <c r="J123" s="115">
        <f t="shared" si="10"/>
        <v>3.826437339</v>
      </c>
      <c r="K123" s="116" t="s">
        <v>277</v>
      </c>
      <c r="L123" s="153" t="s">
        <v>521</v>
      </c>
      <c r="M123" s="114" t="s">
        <v>281</v>
      </c>
      <c r="N123" s="154">
        <v>-0.03</v>
      </c>
      <c r="O123" s="118">
        <f t="shared" si="11"/>
        <v>3.796437339</v>
      </c>
      <c r="P123" s="119">
        <f t="shared" si="12"/>
        <v>0.3774250645</v>
      </c>
      <c r="Q123" s="154" t="s">
        <v>502</v>
      </c>
      <c r="R123" s="120">
        <v>131.0</v>
      </c>
      <c r="S123" s="97" t="str">
        <f t="shared" si="4"/>
        <v>HIP_40843_</v>
      </c>
      <c r="T123" s="121">
        <v>1.0</v>
      </c>
      <c r="U123" s="121">
        <v>1.0</v>
      </c>
      <c r="V123" s="165">
        <v>1.0</v>
      </c>
      <c r="W123" s="120">
        <v>0.0</v>
      </c>
      <c r="X123" s="120">
        <v>0.0</v>
      </c>
      <c r="Y123" s="122">
        <f t="shared" si="13"/>
        <v>3</v>
      </c>
      <c r="Z123" s="143">
        <v>-4.825</v>
      </c>
      <c r="AA123" s="114" t="s">
        <v>537</v>
      </c>
      <c r="AB123" s="147">
        <v>4.3</v>
      </c>
      <c r="AC123" s="126" t="s">
        <v>297</v>
      </c>
      <c r="AD123" s="127">
        <v>1.25</v>
      </c>
      <c r="AE123" s="104" t="str">
        <f t="shared" si="14"/>
        <v>F6V</v>
      </c>
      <c r="AF123" s="104" t="str">
        <f t="shared" si="5"/>
        <v>HIP_40843_</v>
      </c>
      <c r="AG123" s="103">
        <v>1.0</v>
      </c>
      <c r="AH123" s="104" t="str">
        <f t="shared" si="6"/>
        <v>HD_69897_</v>
      </c>
      <c r="AI123" s="128" t="s">
        <v>277</v>
      </c>
      <c r="AJ123" s="149">
        <v>6347.0</v>
      </c>
      <c r="AK123" s="45">
        <v>63.0</v>
      </c>
      <c r="AL123" s="3" t="s">
        <v>518</v>
      </c>
      <c r="AM123" s="130"/>
      <c r="AN123" s="130">
        <v>4.3</v>
      </c>
      <c r="AO123" s="131">
        <v>0.03</v>
      </c>
      <c r="AP123" s="3" t="s">
        <v>518</v>
      </c>
      <c r="AQ123" s="130">
        <v>-0.26</v>
      </c>
      <c r="AR123" s="131">
        <v>0.05</v>
      </c>
      <c r="AS123" s="3" t="s">
        <v>518</v>
      </c>
      <c r="AT123" s="132">
        <f t="shared" si="15"/>
        <v>1.277109632</v>
      </c>
      <c r="AU123" s="133">
        <v>0.0</v>
      </c>
      <c r="AV123" s="134">
        <f>sqrt( (0.032*(AB123^1.5)*(400/$AV$7))^2 + 1^2)</f>
        <v>1.039911135</v>
      </c>
      <c r="AW123" s="3">
        <v>1.0</v>
      </c>
      <c r="AX123" s="67">
        <v>2.0</v>
      </c>
      <c r="AY123" s="43">
        <v>0.0</v>
      </c>
      <c r="AZ123" s="43">
        <f t="shared" si="17"/>
        <v>3</v>
      </c>
      <c r="BA123" s="135">
        <f t="shared" si="7"/>
        <v>3</v>
      </c>
      <c r="BB123" s="136" t="s">
        <v>320</v>
      </c>
      <c r="BC123" s="48" t="str">
        <f t="shared" ref="BC123:BD123" si="144">B123</f>
        <v>HIP_40843_</v>
      </c>
      <c r="BD123" s="106" t="str">
        <f t="shared" si="144"/>
        <v>HD_69897_</v>
      </c>
      <c r="BE123" s="137">
        <v>0.0</v>
      </c>
      <c r="BF123" s="48" t="s">
        <v>275</v>
      </c>
      <c r="BG123" s="50">
        <v>1.31065601</v>
      </c>
      <c r="BH123" s="50">
        <v>125.01608</v>
      </c>
      <c r="BI123" s="50">
        <v>27.217707</v>
      </c>
      <c r="BJ123" s="50">
        <v>16.2146728</v>
      </c>
      <c r="BK123" s="50">
        <v>15.6846728</v>
      </c>
      <c r="BL123" s="50">
        <v>5.22822427</v>
      </c>
      <c r="BM123" s="50">
        <v>3.0</v>
      </c>
      <c r="BN123" s="50">
        <v>1307.38183</v>
      </c>
      <c r="BO123" s="50">
        <v>1270.4585</v>
      </c>
      <c r="BP123" s="50">
        <v>6.07874879</v>
      </c>
      <c r="BQ123" s="50">
        <v>209.0</v>
      </c>
      <c r="BR123" s="169">
        <v>143.928373</v>
      </c>
      <c r="BS123" s="50">
        <v>106.828373</v>
      </c>
      <c r="BT123" s="50">
        <v>0.50870654</v>
      </c>
      <c r="BU123" s="50">
        <v>210.0</v>
      </c>
      <c r="BV123" s="152">
        <v>5.54660641</v>
      </c>
      <c r="BW123" s="50">
        <v>3.95660641</v>
      </c>
      <c r="BX123" s="50">
        <v>0.43962293</v>
      </c>
      <c r="BY123" s="50">
        <v>9.0</v>
      </c>
      <c r="BZ123" s="139">
        <f t="shared" si="19"/>
        <v>1.544231945</v>
      </c>
      <c r="CA123" s="140">
        <f t="shared" si="20"/>
        <v>84.72274141</v>
      </c>
      <c r="CB123" s="141">
        <f t="shared" si="21"/>
        <v>626.9192114</v>
      </c>
      <c r="CC123" s="141">
        <f t="shared" si="22"/>
        <v>6.477817614</v>
      </c>
      <c r="CD123" s="174">
        <f t="shared" si="23"/>
        <v>0.2035711024</v>
      </c>
    </row>
    <row r="124" ht="15.75" customHeight="1">
      <c r="A124" s="111">
        <f t="shared" si="9"/>
        <v>25.29980266</v>
      </c>
      <c r="B124" s="112" t="s">
        <v>841</v>
      </c>
      <c r="C124" s="112" t="s">
        <v>842</v>
      </c>
      <c r="D124" s="113">
        <v>5.15</v>
      </c>
      <c r="E124" s="111">
        <v>0.55</v>
      </c>
      <c r="F124" s="111">
        <v>0.004</v>
      </c>
      <c r="G124" s="114">
        <v>39.526</v>
      </c>
      <c r="H124" s="114">
        <v>0.1005</v>
      </c>
      <c r="I124" s="114" t="s">
        <v>577</v>
      </c>
      <c r="J124" s="115">
        <f t="shared" si="10"/>
        <v>3.134414332</v>
      </c>
      <c r="K124" s="144" t="s">
        <v>368</v>
      </c>
      <c r="L124" s="153" t="s">
        <v>616</v>
      </c>
      <c r="M124" s="114" t="s">
        <v>281</v>
      </c>
      <c r="N124" s="154">
        <v>-0.04</v>
      </c>
      <c r="O124" s="118">
        <f t="shared" si="11"/>
        <v>3.094414332</v>
      </c>
      <c r="P124" s="119">
        <f t="shared" si="12"/>
        <v>0.6582342674</v>
      </c>
      <c r="Q124" s="114" t="s">
        <v>205</v>
      </c>
      <c r="R124" s="120" t="s">
        <v>287</v>
      </c>
      <c r="S124" s="97" t="str">
        <f t="shared" si="4"/>
        <v>HIP_74605_</v>
      </c>
      <c r="T124" s="121">
        <v>1.0</v>
      </c>
      <c r="U124" s="120">
        <v>0.0</v>
      </c>
      <c r="V124" s="120">
        <v>0.0</v>
      </c>
      <c r="W124" s="120">
        <v>0.0</v>
      </c>
      <c r="X124" s="120">
        <v>0.0</v>
      </c>
      <c r="Y124" s="122">
        <f t="shared" si="13"/>
        <v>1</v>
      </c>
      <c r="Z124" s="146">
        <v>-5.014</v>
      </c>
      <c r="AA124" s="114" t="s">
        <v>353</v>
      </c>
      <c r="AB124" s="147">
        <v>4.4</v>
      </c>
      <c r="AC124" s="126" t="s">
        <v>297</v>
      </c>
      <c r="AD124" s="127">
        <v>1.18</v>
      </c>
      <c r="AE124" s="104" t="str">
        <f t="shared" si="14"/>
        <v>F8V</v>
      </c>
      <c r="AF124" s="104" t="str">
        <f t="shared" si="5"/>
        <v>HIP_74605_</v>
      </c>
      <c r="AG124" s="103">
        <v>1.0</v>
      </c>
      <c r="AH124" s="104" t="str">
        <f t="shared" si="6"/>
        <v>HD_136064_</v>
      </c>
      <c r="AI124" s="148" t="s">
        <v>379</v>
      </c>
      <c r="AJ124" s="149">
        <v>6164.0</v>
      </c>
      <c r="AK124" s="45">
        <v>20.0</v>
      </c>
      <c r="AL124" s="3" t="s">
        <v>636</v>
      </c>
      <c r="AM124" s="130"/>
      <c r="AN124" s="130">
        <v>4.03</v>
      </c>
      <c r="AO124" s="131">
        <v>0.04</v>
      </c>
      <c r="AP124" s="3" t="s">
        <v>636</v>
      </c>
      <c r="AQ124" s="130">
        <v>0.04</v>
      </c>
      <c r="AR124" s="131">
        <v>0.02</v>
      </c>
      <c r="AS124" s="3" t="s">
        <v>636</v>
      </c>
      <c r="AT124" s="132">
        <f t="shared" si="15"/>
        <v>1.870873909</v>
      </c>
      <c r="AU124" s="133">
        <v>0.0</v>
      </c>
      <c r="AV124" s="150">
        <v>0.0</v>
      </c>
      <c r="AW124" s="3">
        <v>1.0</v>
      </c>
      <c r="AX124" s="67">
        <v>2.0</v>
      </c>
      <c r="AY124" s="67">
        <v>1.0</v>
      </c>
      <c r="AZ124" s="67">
        <f t="shared" si="17"/>
        <v>4</v>
      </c>
      <c r="BA124" s="135">
        <f t="shared" si="7"/>
        <v>1</v>
      </c>
      <c r="BB124" s="151" t="s">
        <v>385</v>
      </c>
      <c r="BC124" s="48" t="str">
        <f t="shared" ref="BC124:BD124" si="145">B124</f>
        <v>HIP_74605_</v>
      </c>
      <c r="BD124" s="106" t="str">
        <f t="shared" si="145"/>
        <v>HD_136064_</v>
      </c>
      <c r="BE124" s="137">
        <v>0.0</v>
      </c>
      <c r="BF124" s="48" t="s">
        <v>389</v>
      </c>
      <c r="BG124" s="50">
        <v>1.73769961</v>
      </c>
      <c r="BH124" s="50">
        <v>228.65974</v>
      </c>
      <c r="BI124" s="50">
        <v>67.346725</v>
      </c>
      <c r="BJ124" s="50">
        <v>9.46388523</v>
      </c>
      <c r="BK124" s="50">
        <v>9.11055189</v>
      </c>
      <c r="BL124" s="50">
        <v>4.55527595</v>
      </c>
      <c r="BM124" s="50">
        <v>2.0</v>
      </c>
      <c r="BN124" s="50">
        <v>758.448037</v>
      </c>
      <c r="BO124" s="50">
        <v>737.954703</v>
      </c>
      <c r="BP124" s="50">
        <v>6.36167848</v>
      </c>
      <c r="BQ124" s="50">
        <v>116.0</v>
      </c>
      <c r="BR124" s="169">
        <v>82.5462525</v>
      </c>
      <c r="BS124" s="50">
        <v>62.0529192</v>
      </c>
      <c r="BT124" s="50">
        <v>0.53493896</v>
      </c>
      <c r="BU124" s="50">
        <v>116.0</v>
      </c>
      <c r="BV124" s="152">
        <v>5.59709378</v>
      </c>
      <c r="BW124" s="50">
        <v>3.83042711</v>
      </c>
      <c r="BX124" s="50">
        <v>0.38304271</v>
      </c>
      <c r="BY124" s="50">
        <v>10.0</v>
      </c>
      <c r="BZ124" s="139">
        <f t="shared" si="19"/>
        <v>2.133620295</v>
      </c>
      <c r="CA124" s="140">
        <f t="shared" si="20"/>
        <v>84.33347578</v>
      </c>
      <c r="CB124" s="141">
        <f t="shared" si="21"/>
        <v>1047.930507</v>
      </c>
      <c r="CC124" s="141">
        <f t="shared" si="22"/>
        <v>5.672054802</v>
      </c>
      <c r="CD124" s="174">
        <f t="shared" si="23"/>
        <v>0.2146565447</v>
      </c>
    </row>
    <row r="125" ht="15.75" customHeight="1">
      <c r="A125" s="111">
        <f t="shared" si="9"/>
        <v>19.65891778</v>
      </c>
      <c r="B125" s="112" t="s">
        <v>843</v>
      </c>
      <c r="C125" s="112" t="s">
        <v>844</v>
      </c>
      <c r="D125" s="113">
        <v>5.18</v>
      </c>
      <c r="E125" s="111">
        <v>0.605</v>
      </c>
      <c r="F125" s="111">
        <v>0.003</v>
      </c>
      <c r="G125" s="114">
        <v>50.8675</v>
      </c>
      <c r="H125" s="114">
        <v>0.1742</v>
      </c>
      <c r="I125" s="114" t="s">
        <v>577</v>
      </c>
      <c r="J125" s="115">
        <f t="shared" si="10"/>
        <v>3.712201969</v>
      </c>
      <c r="K125" s="144" t="s">
        <v>368</v>
      </c>
      <c r="L125" s="145" t="s">
        <v>845</v>
      </c>
      <c r="M125" s="114" t="s">
        <v>281</v>
      </c>
      <c r="N125" s="154">
        <v>-0.065</v>
      </c>
      <c r="O125" s="118">
        <f t="shared" si="11"/>
        <v>3.647201969</v>
      </c>
      <c r="P125" s="119">
        <f t="shared" si="12"/>
        <v>0.4371192125</v>
      </c>
      <c r="Q125" s="154" t="s">
        <v>502</v>
      </c>
      <c r="R125" s="120">
        <v>142.0</v>
      </c>
      <c r="S125" s="97" t="str">
        <f t="shared" si="4"/>
        <v>HIP_45333_</v>
      </c>
      <c r="T125" s="121">
        <v>1.0</v>
      </c>
      <c r="U125" s="121">
        <v>1.0</v>
      </c>
      <c r="V125" s="165">
        <v>1.0</v>
      </c>
      <c r="W125" s="120">
        <v>0.0</v>
      </c>
      <c r="X125" s="120">
        <v>0.0</v>
      </c>
      <c r="Y125" s="122">
        <f t="shared" si="13"/>
        <v>3</v>
      </c>
      <c r="Z125" s="146">
        <v>-5.18</v>
      </c>
      <c r="AA125" s="114" t="s">
        <v>503</v>
      </c>
      <c r="AB125" s="147">
        <v>4.8</v>
      </c>
      <c r="AC125" s="126" t="s">
        <v>297</v>
      </c>
      <c r="AD125" s="127">
        <v>1.08</v>
      </c>
      <c r="AE125" s="104" t="str">
        <f t="shared" si="14"/>
        <v>G0IV-V</v>
      </c>
      <c r="AF125" s="104" t="str">
        <f t="shared" si="5"/>
        <v>HIP_45333_</v>
      </c>
      <c r="AG125" s="103">
        <v>1.0</v>
      </c>
      <c r="AH125" s="104" t="str">
        <f t="shared" si="6"/>
        <v>HD_79028_</v>
      </c>
      <c r="AI125" s="148" t="s">
        <v>379</v>
      </c>
      <c r="AJ125" s="149">
        <v>5973.0</v>
      </c>
      <c r="AK125" s="45">
        <v>72.0</v>
      </c>
      <c r="AL125" s="3" t="s">
        <v>518</v>
      </c>
      <c r="AM125" s="130"/>
      <c r="AN125" s="130">
        <v>4.13</v>
      </c>
      <c r="AO125" s="131">
        <v>0.03</v>
      </c>
      <c r="AP125" s="3" t="s">
        <v>518</v>
      </c>
      <c r="AQ125" s="130">
        <v>0.05</v>
      </c>
      <c r="AR125" s="131">
        <v>0.04</v>
      </c>
      <c r="AS125" s="3" t="s">
        <v>518</v>
      </c>
      <c r="AT125" s="132">
        <f t="shared" si="15"/>
        <v>1.544639802</v>
      </c>
      <c r="AU125" s="133">
        <v>0.0</v>
      </c>
      <c r="AV125" s="150">
        <v>0.0</v>
      </c>
      <c r="AW125" s="3">
        <v>1.0</v>
      </c>
      <c r="AX125" s="67">
        <v>2.0</v>
      </c>
      <c r="AY125" s="67">
        <v>1.0</v>
      </c>
      <c r="AZ125" s="67">
        <f t="shared" si="17"/>
        <v>4</v>
      </c>
      <c r="BA125" s="135">
        <f t="shared" si="7"/>
        <v>3</v>
      </c>
      <c r="BB125" s="170" t="s">
        <v>509</v>
      </c>
      <c r="BC125" s="48" t="str">
        <f t="shared" ref="BC125:BD125" si="146">B125</f>
        <v>HIP_45333_</v>
      </c>
      <c r="BD125" s="106" t="str">
        <f t="shared" si="146"/>
        <v>HD_79028_</v>
      </c>
      <c r="BE125" s="137">
        <v>0.0</v>
      </c>
      <c r="BF125" s="48" t="s">
        <v>292</v>
      </c>
      <c r="BG125" s="50">
        <v>1.48165006</v>
      </c>
      <c r="BH125" s="50">
        <v>138.58559</v>
      </c>
      <c r="BI125" s="50">
        <v>61.423317</v>
      </c>
      <c r="BJ125" s="50">
        <v>5.96686652</v>
      </c>
      <c r="BK125" s="50">
        <v>5.79019986</v>
      </c>
      <c r="BL125" s="50">
        <v>5.79019986</v>
      </c>
      <c r="BM125" s="50">
        <v>1.0</v>
      </c>
      <c r="BN125" s="50">
        <v>482.256188</v>
      </c>
      <c r="BO125" s="50">
        <v>469.006188</v>
      </c>
      <c r="BP125" s="50">
        <v>6.25341585</v>
      </c>
      <c r="BQ125" s="50">
        <v>75.0</v>
      </c>
      <c r="BR125" s="50">
        <v>52.6948473</v>
      </c>
      <c r="BS125" s="50">
        <v>39.4448473</v>
      </c>
      <c r="BT125" s="50">
        <v>0.5259313</v>
      </c>
      <c r="BU125" s="50">
        <v>75.0</v>
      </c>
      <c r="BV125" s="152">
        <v>5.30912072</v>
      </c>
      <c r="BW125" s="50">
        <v>3.89578739</v>
      </c>
      <c r="BX125" s="50">
        <v>0.48697342</v>
      </c>
      <c r="BY125" s="50">
        <v>8.0</v>
      </c>
      <c r="BZ125" s="139">
        <f t="shared" si="19"/>
        <v>1.654091791</v>
      </c>
      <c r="CA125" s="140">
        <f t="shared" si="20"/>
        <v>84.13951416</v>
      </c>
      <c r="CB125" s="141">
        <f t="shared" si="21"/>
        <v>747.6964496</v>
      </c>
      <c r="CC125" s="141">
        <f t="shared" si="22"/>
        <v>6.733615407</v>
      </c>
      <c r="CD125" s="174">
        <f t="shared" si="23"/>
        <v>0.2339927417</v>
      </c>
    </row>
    <row r="126" ht="15.75" customHeight="1">
      <c r="A126" s="111">
        <f t="shared" si="9"/>
        <v>17.53813668</v>
      </c>
      <c r="B126" s="112" t="s">
        <v>846</v>
      </c>
      <c r="C126" s="112" t="s">
        <v>847</v>
      </c>
      <c r="D126" s="113">
        <v>5.19</v>
      </c>
      <c r="E126" s="111">
        <v>0.585</v>
      </c>
      <c r="F126" s="111">
        <v>0.007</v>
      </c>
      <c r="G126" s="114">
        <v>57.0186</v>
      </c>
      <c r="H126" s="114">
        <v>0.2524</v>
      </c>
      <c r="I126" s="114" t="s">
        <v>577</v>
      </c>
      <c r="J126" s="115">
        <f t="shared" si="10"/>
        <v>3.970082749</v>
      </c>
      <c r="K126" s="144" t="s">
        <v>368</v>
      </c>
      <c r="L126" s="145" t="s">
        <v>501</v>
      </c>
      <c r="M126" s="114" t="s">
        <v>550</v>
      </c>
      <c r="N126" s="154">
        <v>-0.065</v>
      </c>
      <c r="O126" s="118">
        <f t="shared" si="11"/>
        <v>3.905082749</v>
      </c>
      <c r="P126" s="119">
        <f t="shared" si="12"/>
        <v>0.3339669006</v>
      </c>
      <c r="Q126" s="154" t="s">
        <v>502</v>
      </c>
      <c r="R126" s="120">
        <v>123.0</v>
      </c>
      <c r="S126" s="97" t="str">
        <f t="shared" si="4"/>
        <v>HIP_64792_</v>
      </c>
      <c r="T126" s="121">
        <v>1.0</v>
      </c>
      <c r="U126" s="121">
        <v>1.0</v>
      </c>
      <c r="V126" s="165">
        <v>1.0</v>
      </c>
      <c r="W126" s="120">
        <v>0.0</v>
      </c>
      <c r="X126" s="120">
        <v>0.0</v>
      </c>
      <c r="Y126" s="122">
        <f t="shared" si="13"/>
        <v>3</v>
      </c>
      <c r="Z126" s="143">
        <v>-4.443</v>
      </c>
      <c r="AA126" s="114" t="s">
        <v>408</v>
      </c>
      <c r="AB126" s="175">
        <v>6.3</v>
      </c>
      <c r="AC126" s="126" t="s">
        <v>297</v>
      </c>
      <c r="AD126" s="127">
        <v>1.08</v>
      </c>
      <c r="AE126" s="104" t="str">
        <f t="shared" si="14"/>
        <v>G0IV</v>
      </c>
      <c r="AF126" s="104" t="str">
        <f t="shared" si="5"/>
        <v>HIP_64792_</v>
      </c>
      <c r="AG126" s="103">
        <v>1.0</v>
      </c>
      <c r="AH126" s="104" t="str">
        <f t="shared" si="6"/>
        <v>HD_115383_</v>
      </c>
      <c r="AI126" s="179" t="s">
        <v>563</v>
      </c>
      <c r="AJ126" s="149">
        <v>6120.0</v>
      </c>
      <c r="AK126" s="45">
        <v>20.0</v>
      </c>
      <c r="AL126" s="3" t="s">
        <v>636</v>
      </c>
      <c r="AM126" s="130"/>
      <c r="AN126" s="130">
        <v>4.25</v>
      </c>
      <c r="AO126" s="131">
        <v>0.05</v>
      </c>
      <c r="AP126" s="3" t="s">
        <v>636</v>
      </c>
      <c r="AQ126" s="130">
        <v>0.21</v>
      </c>
      <c r="AR126" s="131">
        <v>0.03</v>
      </c>
      <c r="AS126" s="3" t="s">
        <v>636</v>
      </c>
      <c r="AT126" s="132">
        <f t="shared" si="15"/>
        <v>1.306571711</v>
      </c>
      <c r="AU126" s="133">
        <v>0.0</v>
      </c>
      <c r="AV126" s="150">
        <v>0.0</v>
      </c>
      <c r="AW126" s="3">
        <v>1.0</v>
      </c>
      <c r="AX126" s="64">
        <v>1.0</v>
      </c>
      <c r="AY126" s="67">
        <v>1.0</v>
      </c>
      <c r="AZ126" s="67">
        <f t="shared" si="17"/>
        <v>3</v>
      </c>
      <c r="BA126" s="135">
        <f t="shared" si="7"/>
        <v>3</v>
      </c>
      <c r="BB126" s="151" t="s">
        <v>385</v>
      </c>
      <c r="BC126" s="48" t="str">
        <f t="shared" ref="BC126:BD126" si="147">B126</f>
        <v>HIP_64792_</v>
      </c>
      <c r="BD126" s="106" t="str">
        <f t="shared" si="147"/>
        <v>HD_115383_</v>
      </c>
      <c r="BE126" s="137">
        <v>0.0</v>
      </c>
      <c r="BF126" s="48" t="s">
        <v>350</v>
      </c>
      <c r="BG126" s="50">
        <v>1.29046342</v>
      </c>
      <c r="BH126" s="50">
        <v>199.19382</v>
      </c>
      <c r="BI126" s="50">
        <v>9.424156</v>
      </c>
      <c r="BJ126" s="50">
        <v>8.4923511</v>
      </c>
      <c r="BK126" s="50">
        <v>8.13901776</v>
      </c>
      <c r="BL126" s="50">
        <v>4.06950888</v>
      </c>
      <c r="BM126" s="50">
        <v>2.0</v>
      </c>
      <c r="BN126" s="50">
        <v>678.517106</v>
      </c>
      <c r="BO126" s="50">
        <v>659.260439</v>
      </c>
      <c r="BP126" s="50">
        <v>6.04826091</v>
      </c>
      <c r="BQ126" s="50">
        <v>109.0</v>
      </c>
      <c r="BR126" s="169">
        <v>74.6976567</v>
      </c>
      <c r="BS126" s="50">
        <v>55.44099</v>
      </c>
      <c r="BT126" s="50">
        <v>0.50863294</v>
      </c>
      <c r="BU126" s="50">
        <v>109.0</v>
      </c>
      <c r="BV126" s="152">
        <v>5.18895</v>
      </c>
      <c r="BW126" s="50">
        <v>3.42228334</v>
      </c>
      <c r="BX126" s="50">
        <v>0.34222833</v>
      </c>
      <c r="BY126" s="50">
        <v>10.0</v>
      </c>
      <c r="BZ126" s="139">
        <f t="shared" si="19"/>
        <v>1.468870302</v>
      </c>
      <c r="CA126" s="140">
        <f t="shared" si="20"/>
        <v>83.75292821</v>
      </c>
      <c r="CB126" s="141">
        <f t="shared" si="21"/>
        <v>625.6926949</v>
      </c>
      <c r="CC126" s="141">
        <f t="shared" si="22"/>
        <v>7.145561901</v>
      </c>
      <c r="CD126" s="174">
        <f t="shared" si="23"/>
        <v>0.2329176427</v>
      </c>
    </row>
    <row r="127" ht="15.75" customHeight="1">
      <c r="A127" s="111">
        <f t="shared" si="9"/>
        <v>23.36847173</v>
      </c>
      <c r="B127" s="112" t="s">
        <v>848</v>
      </c>
      <c r="C127" s="112" t="s">
        <v>849</v>
      </c>
      <c r="D127" s="113">
        <v>5.15</v>
      </c>
      <c r="E127" s="111">
        <v>0.401</v>
      </c>
      <c r="F127" s="111">
        <v>0.007</v>
      </c>
      <c r="G127" s="114">
        <v>42.7927</v>
      </c>
      <c r="H127" s="114">
        <v>0.1965</v>
      </c>
      <c r="I127" s="114" t="s">
        <v>577</v>
      </c>
      <c r="J127" s="115">
        <f t="shared" si="10"/>
        <v>3.306848446</v>
      </c>
      <c r="K127" s="116" t="s">
        <v>277</v>
      </c>
      <c r="L127" s="153" t="s">
        <v>708</v>
      </c>
      <c r="M127" s="114" t="s">
        <v>372</v>
      </c>
      <c r="N127" s="154">
        <v>-0.015</v>
      </c>
      <c r="O127" s="118">
        <f t="shared" si="11"/>
        <v>3.291848446</v>
      </c>
      <c r="P127" s="119">
        <f t="shared" si="12"/>
        <v>0.5792606218</v>
      </c>
      <c r="Q127" s="114" t="s">
        <v>205</v>
      </c>
      <c r="R127" s="120" t="s">
        <v>287</v>
      </c>
      <c r="S127" s="97" t="str">
        <f t="shared" si="4"/>
        <v>HIP_72603_</v>
      </c>
      <c r="T127" s="121">
        <v>1.0</v>
      </c>
      <c r="U127" s="120">
        <v>0.0</v>
      </c>
      <c r="V127" s="120">
        <v>0.0</v>
      </c>
      <c r="W127" s="120">
        <v>0.0</v>
      </c>
      <c r="X127" s="120">
        <v>0.0</v>
      </c>
      <c r="Y127" s="122">
        <f t="shared" si="13"/>
        <v>1</v>
      </c>
      <c r="Z127" s="143">
        <v>-4.159</v>
      </c>
      <c r="AA127" s="114" t="s">
        <v>353</v>
      </c>
      <c r="AB127" s="175">
        <v>8.7</v>
      </c>
      <c r="AC127" s="126" t="s">
        <v>297</v>
      </c>
      <c r="AD127" s="127">
        <v>1.39</v>
      </c>
      <c r="AE127" s="104" t="str">
        <f t="shared" si="14"/>
        <v>F4V</v>
      </c>
      <c r="AF127" s="104" t="str">
        <f t="shared" si="5"/>
        <v>HIP_72603_</v>
      </c>
      <c r="AG127" s="103">
        <v>1.0</v>
      </c>
      <c r="AH127" s="104" t="str">
        <f t="shared" si="6"/>
        <v>HD_130819_</v>
      </c>
      <c r="AI127" s="128" t="s">
        <v>277</v>
      </c>
      <c r="AJ127" s="129">
        <v>6598.0</v>
      </c>
      <c r="AK127" s="45">
        <v>80.0</v>
      </c>
      <c r="AL127" s="3" t="s">
        <v>697</v>
      </c>
      <c r="AM127" s="130"/>
      <c r="AN127" s="130">
        <v>4.18</v>
      </c>
      <c r="AO127" s="131">
        <v>0.1</v>
      </c>
      <c r="AP127" s="3" t="s">
        <v>697</v>
      </c>
      <c r="AQ127" s="130">
        <v>-0.1</v>
      </c>
      <c r="AR127" s="131">
        <v>0.07</v>
      </c>
      <c r="AS127" s="3" t="s">
        <v>697</v>
      </c>
      <c r="AT127" s="132">
        <f t="shared" si="15"/>
        <v>1.490933707</v>
      </c>
      <c r="AU127" s="133">
        <v>0.0</v>
      </c>
      <c r="AV127" s="134">
        <f>sqrt( (0.032*(AB127^1.5)*(400/$AV$7))^2 + 1^2)</f>
        <v>1.293950181</v>
      </c>
      <c r="AW127" s="3">
        <v>0.0</v>
      </c>
      <c r="AX127" s="64">
        <v>1.0</v>
      </c>
      <c r="AY127" s="43">
        <v>0.0</v>
      </c>
      <c r="AZ127" s="43">
        <f t="shared" si="17"/>
        <v>1</v>
      </c>
      <c r="BA127" s="135">
        <f t="shared" si="7"/>
        <v>1</v>
      </c>
      <c r="BB127" s="136" t="s">
        <v>320</v>
      </c>
      <c r="BC127" s="48" t="str">
        <f t="shared" ref="BC127:BD127" si="148">B127</f>
        <v>HIP_72603_</v>
      </c>
      <c r="BD127" s="106" t="str">
        <f t="shared" si="148"/>
        <v>HD_130819_</v>
      </c>
      <c r="BE127" s="137">
        <v>0.0</v>
      </c>
      <c r="BF127" s="48" t="s">
        <v>380</v>
      </c>
      <c r="BG127" s="50">
        <v>1.58686981</v>
      </c>
      <c r="BH127" s="50">
        <v>222.67159</v>
      </c>
      <c r="BI127" s="50">
        <v>-15.997237</v>
      </c>
      <c r="BJ127" s="50">
        <v>42.3433318</v>
      </c>
      <c r="BK127" s="50">
        <v>41.1066651</v>
      </c>
      <c r="BL127" s="50">
        <v>5.87238073</v>
      </c>
      <c r="BM127" s="50">
        <v>7.0</v>
      </c>
      <c r="BN127" s="50">
        <v>3420.62321</v>
      </c>
      <c r="BO127" s="50">
        <v>3329.63988</v>
      </c>
      <c r="BP127" s="50">
        <v>6.46532015</v>
      </c>
      <c r="BQ127" s="50">
        <v>515.0</v>
      </c>
      <c r="BR127" s="169">
        <v>371.232866</v>
      </c>
      <c r="BS127" s="50">
        <v>279.896199</v>
      </c>
      <c r="BT127" s="50">
        <v>0.5413853</v>
      </c>
      <c r="BU127" s="50">
        <v>517.0</v>
      </c>
      <c r="BV127" s="152">
        <v>5.36248605</v>
      </c>
      <c r="BW127" s="50">
        <v>3.94915272</v>
      </c>
      <c r="BX127" s="50">
        <v>0.49364409</v>
      </c>
      <c r="BY127" s="50">
        <v>8.0</v>
      </c>
      <c r="BZ127" s="139">
        <f t="shared" si="19"/>
        <v>1.948185519</v>
      </c>
      <c r="CA127" s="140">
        <f t="shared" si="20"/>
        <v>83.36811846</v>
      </c>
      <c r="CB127" s="141">
        <f t="shared" si="21"/>
        <v>842.4339354</v>
      </c>
      <c r="CC127" s="141">
        <f t="shared" si="22"/>
        <v>5.469119756</v>
      </c>
      <c r="CD127" s="187">
        <f t="shared" si="23"/>
        <v>0.1801404907</v>
      </c>
    </row>
    <row r="128" ht="15.75" customHeight="1">
      <c r="A128" s="111">
        <f t="shared" si="9"/>
        <v>15.87999803</v>
      </c>
      <c r="B128" s="112" t="s">
        <v>850</v>
      </c>
      <c r="C128" s="112" t="s">
        <v>851</v>
      </c>
      <c r="D128" s="113">
        <v>5.17</v>
      </c>
      <c r="E128" s="111">
        <v>0.514</v>
      </c>
      <c r="F128" s="111">
        <v>0.011</v>
      </c>
      <c r="G128" s="114">
        <v>62.9723</v>
      </c>
      <c r="H128" s="114">
        <v>0.1614</v>
      </c>
      <c r="I128" s="114" t="s">
        <v>577</v>
      </c>
      <c r="J128" s="115">
        <f t="shared" si="10"/>
        <v>4.165747779</v>
      </c>
      <c r="K128" s="144" t="s">
        <v>368</v>
      </c>
      <c r="L128" s="153" t="s">
        <v>605</v>
      </c>
      <c r="M128" s="114" t="s">
        <v>281</v>
      </c>
      <c r="N128" s="154">
        <v>-0.035</v>
      </c>
      <c r="O128" s="118">
        <f t="shared" si="11"/>
        <v>4.130747779</v>
      </c>
      <c r="P128" s="119">
        <f t="shared" si="12"/>
        <v>0.2437008885</v>
      </c>
      <c r="Q128" s="154" t="s">
        <v>502</v>
      </c>
      <c r="R128" s="120">
        <v>110.0</v>
      </c>
      <c r="S128" s="97" t="str">
        <f t="shared" si="4"/>
        <v>HIP_3909_</v>
      </c>
      <c r="T128" s="121">
        <v>1.0</v>
      </c>
      <c r="U128" s="121">
        <v>1.0</v>
      </c>
      <c r="V128" s="165">
        <v>1.0</v>
      </c>
      <c r="W128" s="120">
        <v>0.0</v>
      </c>
      <c r="X128" s="120">
        <v>0.0</v>
      </c>
      <c r="Y128" s="122">
        <f t="shared" si="13"/>
        <v>3</v>
      </c>
      <c r="Z128" s="143">
        <v>-4.865</v>
      </c>
      <c r="AA128" s="114" t="s">
        <v>537</v>
      </c>
      <c r="AB128" s="147">
        <v>3.9</v>
      </c>
      <c r="AC128" s="126" t="s">
        <v>297</v>
      </c>
      <c r="AD128" s="127">
        <v>1.21</v>
      </c>
      <c r="AE128" s="104" t="str">
        <f t="shared" si="14"/>
        <v>F7V</v>
      </c>
      <c r="AF128" s="104" t="str">
        <f t="shared" si="5"/>
        <v>HIP_3909_</v>
      </c>
      <c r="AG128" s="103">
        <v>1.0</v>
      </c>
      <c r="AH128" s="104" t="str">
        <f t="shared" si="6"/>
        <v>HD_4813_</v>
      </c>
      <c r="AI128" s="128" t="s">
        <v>277</v>
      </c>
      <c r="AJ128" s="149">
        <v>6203.0</v>
      </c>
      <c r="AK128" s="45">
        <v>80.0</v>
      </c>
      <c r="AL128" s="3" t="s">
        <v>741</v>
      </c>
      <c r="AM128" s="130"/>
      <c r="AN128" s="130">
        <v>4.27</v>
      </c>
      <c r="AO128" s="131">
        <v>0.1</v>
      </c>
      <c r="AP128" s="3" t="s">
        <v>741</v>
      </c>
      <c r="AQ128" s="130">
        <v>-0.15</v>
      </c>
      <c r="AR128" s="131">
        <v>0.07</v>
      </c>
      <c r="AS128" s="3" t="s">
        <v>741</v>
      </c>
      <c r="AT128" s="132">
        <f t="shared" si="15"/>
        <v>1.146303258</v>
      </c>
      <c r="AU128" s="133">
        <v>0.0</v>
      </c>
      <c r="AV128" s="150">
        <v>0.0</v>
      </c>
      <c r="AW128" s="3">
        <v>1.0</v>
      </c>
      <c r="AX128" s="67">
        <v>2.0</v>
      </c>
      <c r="AY128" s="67">
        <v>1.0</v>
      </c>
      <c r="AZ128" s="67">
        <f t="shared" si="17"/>
        <v>4</v>
      </c>
      <c r="BA128" s="135">
        <f t="shared" si="7"/>
        <v>3</v>
      </c>
      <c r="BB128" s="170" t="s">
        <v>509</v>
      </c>
      <c r="BC128" s="48" t="str">
        <f t="shared" ref="BC128:BD128" si="149">B128</f>
        <v>HIP_3909_</v>
      </c>
      <c r="BD128" s="106" t="str">
        <f t="shared" si="149"/>
        <v>HD_4813_</v>
      </c>
      <c r="BE128" s="137">
        <v>0.0</v>
      </c>
      <c r="BF128" s="48" t="s">
        <v>269</v>
      </c>
      <c r="BG128" s="50">
        <v>1.33483171</v>
      </c>
      <c r="BH128" s="50">
        <v>12.53163</v>
      </c>
      <c r="BI128" s="50">
        <v>-10.644325</v>
      </c>
      <c r="BJ128" s="50">
        <v>7.18844644</v>
      </c>
      <c r="BK128" s="50">
        <v>6.83511311</v>
      </c>
      <c r="BL128" s="50">
        <v>3.41755655</v>
      </c>
      <c r="BM128" s="50">
        <v>2.0</v>
      </c>
      <c r="BN128" s="50">
        <v>576.434162</v>
      </c>
      <c r="BO128" s="50">
        <v>553.644162</v>
      </c>
      <c r="BP128" s="50">
        <v>4.29181521</v>
      </c>
      <c r="BQ128" s="50">
        <v>129.0</v>
      </c>
      <c r="BR128" s="169">
        <v>69.3456363</v>
      </c>
      <c r="BS128" s="50">
        <v>46.5556363</v>
      </c>
      <c r="BT128" s="50">
        <v>0.36089641</v>
      </c>
      <c r="BU128" s="50">
        <v>129.0</v>
      </c>
      <c r="BV128" s="152">
        <v>5.56856565</v>
      </c>
      <c r="BW128" s="50">
        <v>3.44856565</v>
      </c>
      <c r="BX128" s="50">
        <v>0.28738047</v>
      </c>
      <c r="BY128" s="50">
        <v>12.0</v>
      </c>
      <c r="BZ128" s="139">
        <f t="shared" si="19"/>
        <v>1.323885557</v>
      </c>
      <c r="CA128" s="140">
        <f t="shared" si="20"/>
        <v>83.36811846</v>
      </c>
      <c r="CB128" s="141">
        <f t="shared" si="21"/>
        <v>505.8022629</v>
      </c>
      <c r="CC128" s="141">
        <f t="shared" si="22"/>
        <v>7.110859233</v>
      </c>
      <c r="CD128" s="174">
        <f t="shared" si="23"/>
        <v>0.2069382496</v>
      </c>
    </row>
    <row r="129" ht="15.75" customHeight="1">
      <c r="A129" s="111">
        <f t="shared" si="9"/>
        <v>27.51750801</v>
      </c>
      <c r="B129" s="112" t="s">
        <v>852</v>
      </c>
      <c r="C129" s="112" t="s">
        <v>853</v>
      </c>
      <c r="D129" s="113">
        <v>5.18</v>
      </c>
      <c r="E129" s="111">
        <v>0.495</v>
      </c>
      <c r="F129" s="111">
        <v>0.007</v>
      </c>
      <c r="G129" s="114">
        <v>36.3405</v>
      </c>
      <c r="H129" s="114">
        <v>0.1296</v>
      </c>
      <c r="I129" s="114" t="s">
        <v>577</v>
      </c>
      <c r="J129" s="115">
        <f t="shared" si="10"/>
        <v>2.981954492</v>
      </c>
      <c r="K129" s="144" t="s">
        <v>368</v>
      </c>
      <c r="L129" s="153" t="s">
        <v>605</v>
      </c>
      <c r="M129" s="114" t="s">
        <v>372</v>
      </c>
      <c r="N129" s="154">
        <v>-0.035</v>
      </c>
      <c r="O129" s="118">
        <f t="shared" si="11"/>
        <v>2.946954492</v>
      </c>
      <c r="P129" s="119">
        <f t="shared" si="12"/>
        <v>0.7172182033</v>
      </c>
      <c r="Q129" s="114" t="s">
        <v>205</v>
      </c>
      <c r="R129" s="120" t="s">
        <v>287</v>
      </c>
      <c r="S129" s="97" t="str">
        <f t="shared" si="4"/>
        <v>HIP_55779_</v>
      </c>
      <c r="T129" s="121">
        <v>1.0</v>
      </c>
      <c r="U129" s="120">
        <v>0.0</v>
      </c>
      <c r="V129" s="120">
        <v>0.0</v>
      </c>
      <c r="W129" s="120">
        <v>0.0</v>
      </c>
      <c r="X129" s="120">
        <v>0.0</v>
      </c>
      <c r="Y129" s="122">
        <f t="shared" si="13"/>
        <v>1</v>
      </c>
      <c r="Z129" s="143">
        <v>-4.694</v>
      </c>
      <c r="AA129" s="114" t="s">
        <v>353</v>
      </c>
      <c r="AB129" s="186">
        <v>17.9</v>
      </c>
      <c r="AC129" s="126" t="s">
        <v>297</v>
      </c>
      <c r="AD129" s="127">
        <v>1.21</v>
      </c>
      <c r="AE129" s="104" t="str">
        <f t="shared" si="14"/>
        <v>F7V</v>
      </c>
      <c r="AF129" s="104" t="str">
        <f t="shared" si="5"/>
        <v>HIP_55779_</v>
      </c>
      <c r="AG129" s="103">
        <v>1.0</v>
      </c>
      <c r="AH129" s="104" t="str">
        <f t="shared" si="6"/>
        <v>HD_99453_</v>
      </c>
      <c r="AI129" s="128" t="s">
        <v>504</v>
      </c>
      <c r="AJ129" s="149">
        <v>6368.0</v>
      </c>
      <c r="AK129" s="45">
        <v>80.0</v>
      </c>
      <c r="AL129" s="3" t="s">
        <v>595</v>
      </c>
      <c r="AM129" s="172"/>
      <c r="AN129" s="172">
        <v>4.3</v>
      </c>
      <c r="AO129" s="173" t="s">
        <v>429</v>
      </c>
      <c r="AP129" s="91" t="s">
        <v>429</v>
      </c>
      <c r="AQ129" s="172">
        <v>0.0</v>
      </c>
      <c r="AR129" s="173">
        <v>0.0</v>
      </c>
      <c r="AS129" s="91" t="s">
        <v>429</v>
      </c>
      <c r="AT129" s="132">
        <f t="shared" si="15"/>
        <v>1.876098503</v>
      </c>
      <c r="AU129" s="133">
        <v>0.0</v>
      </c>
      <c r="AV129" s="150">
        <v>0.0</v>
      </c>
      <c r="AW129" s="3">
        <v>1.0</v>
      </c>
      <c r="AX129" s="43">
        <v>0.0</v>
      </c>
      <c r="AY129" s="67">
        <v>1.0</v>
      </c>
      <c r="AZ129" s="43">
        <f t="shared" si="17"/>
        <v>2</v>
      </c>
      <c r="BA129" s="135">
        <f t="shared" si="7"/>
        <v>1</v>
      </c>
      <c r="BB129" s="136" t="s">
        <v>320</v>
      </c>
      <c r="BC129" s="48" t="str">
        <f t="shared" ref="BC129:BD129" si="150">B129</f>
        <v>HIP_55779_</v>
      </c>
      <c r="BD129" s="106" t="str">
        <f t="shared" si="150"/>
        <v>HD_99453_</v>
      </c>
      <c r="BE129" s="137">
        <v>0.0</v>
      </c>
      <c r="BF129" s="48" t="s">
        <v>324</v>
      </c>
      <c r="BG129" s="50">
        <v>1.28951504</v>
      </c>
      <c r="BH129" s="50">
        <v>171.42978</v>
      </c>
      <c r="BI129" s="50">
        <v>-63.972473</v>
      </c>
      <c r="BJ129" s="50">
        <v>194.806584</v>
      </c>
      <c r="BK129" s="50">
        <v>192.333251</v>
      </c>
      <c r="BL129" s="50">
        <v>13.7380893</v>
      </c>
      <c r="BM129" s="50">
        <v>14.0</v>
      </c>
      <c r="BN129" s="50">
        <v>15778.6266</v>
      </c>
      <c r="BO129" s="50">
        <v>15578.9933</v>
      </c>
      <c r="BP129" s="50">
        <v>13.7867197</v>
      </c>
      <c r="BQ129" s="50">
        <v>1130.0</v>
      </c>
      <c r="BR129" s="169">
        <v>1509.74889</v>
      </c>
      <c r="BS129" s="50">
        <v>1309.76223</v>
      </c>
      <c r="BT129" s="50">
        <v>1.15703377</v>
      </c>
      <c r="BU129" s="50">
        <v>1132.0</v>
      </c>
      <c r="BV129" s="50">
        <v>18.6432374</v>
      </c>
      <c r="BW129" s="50">
        <v>16.169904</v>
      </c>
      <c r="BX129" s="50">
        <v>1.15499315</v>
      </c>
      <c r="BY129" s="50">
        <v>14.0</v>
      </c>
      <c r="BZ129" s="139">
        <f t="shared" si="19"/>
        <v>2.283542515</v>
      </c>
      <c r="CA129" s="140">
        <f t="shared" si="20"/>
        <v>82.98507675</v>
      </c>
      <c r="CB129" s="141">
        <f t="shared" si="21"/>
        <v>1145.826215</v>
      </c>
      <c r="CC129" s="141">
        <f t="shared" si="22"/>
        <v>5.414305447</v>
      </c>
      <c r="CD129" s="174">
        <f t="shared" si="23"/>
        <v>0.2059874547</v>
      </c>
    </row>
    <row r="130" ht="15.75" customHeight="1">
      <c r="A130" s="111">
        <f t="shared" si="9"/>
        <v>26.19117462</v>
      </c>
      <c r="B130" s="112" t="s">
        <v>854</v>
      </c>
      <c r="C130" s="112" t="s">
        <v>855</v>
      </c>
      <c r="D130" s="113">
        <v>5.17</v>
      </c>
      <c r="E130" s="111">
        <v>0.417</v>
      </c>
      <c r="F130" s="111">
        <v>0.005</v>
      </c>
      <c r="G130" s="114">
        <v>38.1808</v>
      </c>
      <c r="H130" s="114">
        <v>0.1737</v>
      </c>
      <c r="I130" s="114" t="s">
        <v>577</v>
      </c>
      <c r="J130" s="115">
        <f t="shared" si="10"/>
        <v>3.079225119</v>
      </c>
      <c r="K130" s="116" t="s">
        <v>277</v>
      </c>
      <c r="L130" s="153" t="s">
        <v>708</v>
      </c>
      <c r="M130" s="114" t="s">
        <v>372</v>
      </c>
      <c r="N130" s="154">
        <v>-0.015</v>
      </c>
      <c r="O130" s="118">
        <f t="shared" si="11"/>
        <v>3.064225119</v>
      </c>
      <c r="P130" s="119">
        <f t="shared" si="12"/>
        <v>0.6703099522</v>
      </c>
      <c r="Q130" s="114" t="s">
        <v>205</v>
      </c>
      <c r="R130" s="158" t="s">
        <v>287</v>
      </c>
      <c r="S130" s="97" t="str">
        <f t="shared" si="4"/>
        <v>HIP_44143_</v>
      </c>
      <c r="T130" s="121">
        <v>1.0</v>
      </c>
      <c r="U130" s="120">
        <v>0.0</v>
      </c>
      <c r="V130" s="120">
        <v>0.0</v>
      </c>
      <c r="W130" s="120">
        <v>0.0</v>
      </c>
      <c r="X130" s="120">
        <v>0.0</v>
      </c>
      <c r="Y130" s="122">
        <f t="shared" si="13"/>
        <v>1</v>
      </c>
      <c r="Z130" s="143">
        <v>-4.613</v>
      </c>
      <c r="AA130" s="114" t="s">
        <v>600</v>
      </c>
      <c r="AB130" s="125">
        <v>81.3</v>
      </c>
      <c r="AC130" s="126" t="s">
        <v>297</v>
      </c>
      <c r="AD130" s="127">
        <v>1.39</v>
      </c>
      <c r="AE130" s="104" t="str">
        <f t="shared" si="14"/>
        <v>F4V</v>
      </c>
      <c r="AF130" s="104" t="str">
        <f t="shared" si="5"/>
        <v>HIP_44143_</v>
      </c>
      <c r="AG130" s="103">
        <v>1.0</v>
      </c>
      <c r="AH130" s="104" t="str">
        <f t="shared" si="6"/>
        <v>HD_77370_</v>
      </c>
      <c r="AI130" s="128" t="s">
        <v>277</v>
      </c>
      <c r="AJ130" s="129">
        <v>6718.0</v>
      </c>
      <c r="AK130" s="45">
        <v>80.0</v>
      </c>
      <c r="AL130" s="3" t="s">
        <v>595</v>
      </c>
      <c r="AM130" s="172"/>
      <c r="AN130" s="172">
        <v>4.2</v>
      </c>
      <c r="AO130" s="173" t="s">
        <v>429</v>
      </c>
      <c r="AP130" s="91" t="s">
        <v>429</v>
      </c>
      <c r="AQ130" s="172">
        <v>0.0</v>
      </c>
      <c r="AR130" s="173">
        <v>0.0</v>
      </c>
      <c r="AS130" s="91" t="s">
        <v>429</v>
      </c>
      <c r="AT130" s="132">
        <f t="shared" si="15"/>
        <v>1.597083497</v>
      </c>
      <c r="AU130" s="133">
        <v>0.0</v>
      </c>
      <c r="AV130" s="134">
        <f t="shared" ref="AV130:AV131" si="152">sqrt( (0.032*(AB130^1.5)*(400/$AV$7))^2 + 1^2)</f>
        <v>23.4790252</v>
      </c>
      <c r="AW130" s="3">
        <v>0.0</v>
      </c>
      <c r="AX130" s="43">
        <v>0.0</v>
      </c>
      <c r="AY130" s="43">
        <v>0.0</v>
      </c>
      <c r="AZ130" s="43">
        <f t="shared" si="17"/>
        <v>0</v>
      </c>
      <c r="BA130" s="135">
        <f t="shared" si="7"/>
        <v>1</v>
      </c>
      <c r="BB130" s="136" t="s">
        <v>320</v>
      </c>
      <c r="BC130" s="48" t="str">
        <f t="shared" ref="BC130:BD130" si="151">B130</f>
        <v>HIP_44143_</v>
      </c>
      <c r="BD130" s="106" t="str">
        <f t="shared" si="151"/>
        <v>HD_77370_</v>
      </c>
      <c r="BE130" s="137">
        <v>0.0</v>
      </c>
      <c r="BF130" s="48" t="s">
        <v>289</v>
      </c>
      <c r="BG130" s="50">
        <v>1.55074828</v>
      </c>
      <c r="BH130" s="50">
        <v>134.85075</v>
      </c>
      <c r="BI130" s="50">
        <v>-59.083714</v>
      </c>
      <c r="BJ130" s="50">
        <v>11065.4302</v>
      </c>
      <c r="BK130" s="50">
        <v>10836.2935</v>
      </c>
      <c r="BL130" s="50">
        <v>8.35489089</v>
      </c>
      <c r="BM130" s="50">
        <v>1297.0</v>
      </c>
      <c r="BN130" s="50">
        <v>896286.593</v>
      </c>
      <c r="BO130" s="50">
        <v>877739.773</v>
      </c>
      <c r="BP130" s="50">
        <v>8.3608597</v>
      </c>
      <c r="BQ130" s="50">
        <v>104982.0</v>
      </c>
      <c r="BR130" s="169">
        <v>92442.5602</v>
      </c>
      <c r="BS130" s="50">
        <v>73773.3102</v>
      </c>
      <c r="BT130" s="50">
        <v>0.69811507</v>
      </c>
      <c r="BU130" s="50">
        <v>105675.0</v>
      </c>
      <c r="BV130" s="169">
        <v>1141.33161</v>
      </c>
      <c r="BW130" s="50">
        <v>910.781607</v>
      </c>
      <c r="BX130" s="50">
        <v>0.69791694</v>
      </c>
      <c r="BY130" s="50">
        <v>1305.0</v>
      </c>
      <c r="BZ130" s="139">
        <f t="shared" si="19"/>
        <v>2.163490418</v>
      </c>
      <c r="CA130" s="140">
        <f t="shared" si="20"/>
        <v>82.60379496</v>
      </c>
      <c r="CB130" s="141">
        <f t="shared" si="21"/>
        <v>985.8772632</v>
      </c>
      <c r="CC130" s="141">
        <f t="shared" si="22"/>
        <v>5.189853522</v>
      </c>
      <c r="CD130" s="187">
        <f t="shared" si="23"/>
        <v>0.1784889527</v>
      </c>
    </row>
    <row r="131" ht="15.75" customHeight="1">
      <c r="A131" s="111">
        <f t="shared" si="9"/>
        <v>26.82137234</v>
      </c>
      <c r="B131" s="112" t="s">
        <v>856</v>
      </c>
      <c r="C131" s="112" t="s">
        <v>857</v>
      </c>
      <c r="D131" s="113">
        <v>5.16</v>
      </c>
      <c r="E131" s="111">
        <v>0.349</v>
      </c>
      <c r="F131" s="111">
        <v>0.019</v>
      </c>
      <c r="G131" s="114">
        <v>37.2837</v>
      </c>
      <c r="H131" s="114">
        <v>0.1362</v>
      </c>
      <c r="I131" s="114" t="s">
        <v>577</v>
      </c>
      <c r="J131" s="115">
        <f t="shared" si="10"/>
        <v>3.017595024</v>
      </c>
      <c r="K131" s="116" t="s">
        <v>277</v>
      </c>
      <c r="L131" s="153" t="s">
        <v>573</v>
      </c>
      <c r="M131" s="114" t="s">
        <v>281</v>
      </c>
      <c r="N131" s="154">
        <v>-0.005</v>
      </c>
      <c r="O131" s="118">
        <f t="shared" si="11"/>
        <v>3.012595024</v>
      </c>
      <c r="P131" s="119">
        <f t="shared" si="12"/>
        <v>0.6909619904</v>
      </c>
      <c r="Q131" s="114" t="s">
        <v>205</v>
      </c>
      <c r="R131" s="120" t="s">
        <v>287</v>
      </c>
      <c r="S131" s="97" t="str">
        <f t="shared" si="4"/>
        <v>HIP_51814_</v>
      </c>
      <c r="T131" s="121">
        <v>1.0</v>
      </c>
      <c r="U131" s="120">
        <v>0.0</v>
      </c>
      <c r="V131" s="120">
        <v>0.0</v>
      </c>
      <c r="W131" s="120">
        <v>0.0</v>
      </c>
      <c r="X131" s="120">
        <v>0.0</v>
      </c>
      <c r="Y131" s="122">
        <f t="shared" si="13"/>
        <v>1</v>
      </c>
      <c r="Z131" s="143">
        <v>-4.451</v>
      </c>
      <c r="AA131" s="114" t="s">
        <v>353</v>
      </c>
      <c r="AB131" s="125">
        <v>52.2</v>
      </c>
      <c r="AC131" s="126" t="s">
        <v>297</v>
      </c>
      <c r="AD131" s="127">
        <v>1.44</v>
      </c>
      <c r="AE131" s="104" t="str">
        <f t="shared" si="14"/>
        <v>F2V</v>
      </c>
      <c r="AF131" s="104" t="str">
        <f t="shared" si="5"/>
        <v>HIP_51814_</v>
      </c>
      <c r="AG131" s="103">
        <v>1.0</v>
      </c>
      <c r="AH131" s="104" t="str">
        <f t="shared" si="6"/>
        <v>HD_91480_</v>
      </c>
      <c r="AI131" s="128" t="s">
        <v>277</v>
      </c>
      <c r="AJ131" s="129">
        <v>6898.0</v>
      </c>
      <c r="AK131" s="45">
        <v>80.0</v>
      </c>
      <c r="AL131" s="3" t="s">
        <v>595</v>
      </c>
      <c r="AM131" s="172"/>
      <c r="AN131" s="172">
        <v>4.2</v>
      </c>
      <c r="AO131" s="173" t="s">
        <v>429</v>
      </c>
      <c r="AP131" s="91" t="s">
        <v>429</v>
      </c>
      <c r="AQ131" s="172">
        <v>0.0</v>
      </c>
      <c r="AR131" s="173">
        <v>0.0</v>
      </c>
      <c r="AS131" s="91" t="s">
        <v>429</v>
      </c>
      <c r="AT131" s="132">
        <f t="shared" si="15"/>
        <v>1.551269522</v>
      </c>
      <c r="AU131" s="133">
        <v>0.0</v>
      </c>
      <c r="AV131" s="134">
        <f t="shared" si="152"/>
        <v>12.10992682</v>
      </c>
      <c r="AW131" s="3">
        <v>0.0</v>
      </c>
      <c r="AX131" s="43">
        <v>0.0</v>
      </c>
      <c r="AY131" s="43">
        <v>0.0</v>
      </c>
      <c r="AZ131" s="43">
        <f t="shared" si="17"/>
        <v>0</v>
      </c>
      <c r="BA131" s="135">
        <f t="shared" si="7"/>
        <v>1</v>
      </c>
      <c r="BB131" s="136" t="s">
        <v>320</v>
      </c>
      <c r="BC131" s="48" t="str">
        <f t="shared" ref="BC131:BD131" si="153">B131</f>
        <v>HIP_51814_</v>
      </c>
      <c r="BD131" s="106" t="str">
        <f t="shared" si="153"/>
        <v>HD_91480_</v>
      </c>
      <c r="BE131" s="137">
        <v>0.0</v>
      </c>
      <c r="BF131" s="48" t="s">
        <v>314</v>
      </c>
      <c r="BG131" s="50">
        <v>1.57839306</v>
      </c>
      <c r="BH131" s="50">
        <v>158.79039</v>
      </c>
      <c r="BI131" s="50">
        <v>57.082638</v>
      </c>
      <c r="BJ131" s="50">
        <v>3425.21729</v>
      </c>
      <c r="BK131" s="50">
        <v>3340.94729</v>
      </c>
      <c r="BL131" s="50">
        <v>7.00408237</v>
      </c>
      <c r="BM131" s="50">
        <v>477.0</v>
      </c>
      <c r="BN131" s="50">
        <v>277441.364</v>
      </c>
      <c r="BO131" s="50">
        <v>270616.73</v>
      </c>
      <c r="BP131" s="50">
        <v>7.00535155</v>
      </c>
      <c r="BQ131" s="50">
        <v>38630.0</v>
      </c>
      <c r="BR131" s="169">
        <v>29631.0403</v>
      </c>
      <c r="BS131" s="50">
        <v>22742.4536</v>
      </c>
      <c r="BT131" s="50">
        <v>0.58325948</v>
      </c>
      <c r="BU131" s="50">
        <v>38992.0</v>
      </c>
      <c r="BV131" s="169">
        <v>365.924365</v>
      </c>
      <c r="BW131" s="50">
        <v>280.771032</v>
      </c>
      <c r="BX131" s="50">
        <v>0.58251251</v>
      </c>
      <c r="BY131" s="50">
        <v>482.0</v>
      </c>
      <c r="BZ131" s="139">
        <f t="shared" si="19"/>
        <v>2.215547141</v>
      </c>
      <c r="CA131" s="140">
        <f t="shared" si="20"/>
        <v>82.60379496</v>
      </c>
      <c r="CB131" s="141">
        <f t="shared" si="21"/>
        <v>1003.778833</v>
      </c>
      <c r="CC131" s="141">
        <f t="shared" si="22"/>
        <v>5.038697024</v>
      </c>
      <c r="CD131" s="187">
        <f t="shared" si="23"/>
        <v>0.1722914196</v>
      </c>
    </row>
    <row r="132" ht="15.75" customHeight="1">
      <c r="A132" s="111">
        <f t="shared" si="9"/>
        <v>22.65795997</v>
      </c>
      <c r="B132" s="112" t="s">
        <v>858</v>
      </c>
      <c r="C132" s="112" t="s">
        <v>859</v>
      </c>
      <c r="D132" s="113">
        <v>5.23</v>
      </c>
      <c r="E132" s="111">
        <v>0.599</v>
      </c>
      <c r="F132" s="111">
        <v>0.007</v>
      </c>
      <c r="G132" s="114">
        <v>44.1346</v>
      </c>
      <c r="H132" s="114">
        <v>0.0644</v>
      </c>
      <c r="I132" s="114" t="s">
        <v>577</v>
      </c>
      <c r="J132" s="115">
        <f t="shared" si="10"/>
        <v>3.453895974</v>
      </c>
      <c r="K132" s="144" t="s">
        <v>368</v>
      </c>
      <c r="L132" s="145" t="s">
        <v>860</v>
      </c>
      <c r="M132" s="114" t="s">
        <v>281</v>
      </c>
      <c r="N132" s="154">
        <v>-0.075</v>
      </c>
      <c r="O132" s="118">
        <f t="shared" si="11"/>
        <v>3.378895974</v>
      </c>
      <c r="P132" s="119">
        <f t="shared" si="12"/>
        <v>0.5444416103</v>
      </c>
      <c r="Q132" s="114" t="s">
        <v>205</v>
      </c>
      <c r="R132" s="120" t="s">
        <v>287</v>
      </c>
      <c r="S132" s="97" t="str">
        <f t="shared" si="4"/>
        <v>HIP_79607_</v>
      </c>
      <c r="T132" s="121">
        <v>1.0</v>
      </c>
      <c r="U132" s="120">
        <v>0.0</v>
      </c>
      <c r="V132" s="120">
        <v>0.0</v>
      </c>
      <c r="W132" s="120">
        <v>0.0</v>
      </c>
      <c r="X132" s="120">
        <v>0.0</v>
      </c>
      <c r="Y132" s="122">
        <f t="shared" si="13"/>
        <v>1</v>
      </c>
      <c r="Z132" s="143">
        <v>-4.646</v>
      </c>
      <c r="AA132" s="114" t="s">
        <v>537</v>
      </c>
      <c r="AB132" s="125">
        <v>26.0</v>
      </c>
      <c r="AC132" s="126" t="s">
        <v>297</v>
      </c>
      <c r="AD132" s="127">
        <v>1.07</v>
      </c>
      <c r="AE132" s="104" t="str">
        <f t="shared" si="14"/>
        <v>G1IV-V(k)</v>
      </c>
      <c r="AF132" s="104" t="str">
        <f t="shared" si="5"/>
        <v>HIP_79607_</v>
      </c>
      <c r="AG132" s="103">
        <v>0.0</v>
      </c>
      <c r="AH132" s="104" t="str">
        <f t="shared" si="6"/>
        <v>HD_146361_</v>
      </c>
      <c r="AI132" s="128" t="s">
        <v>504</v>
      </c>
      <c r="AJ132" s="149">
        <v>5904.0</v>
      </c>
      <c r="AK132" s="45">
        <v>80.0</v>
      </c>
      <c r="AL132" s="3" t="s">
        <v>595</v>
      </c>
      <c r="AM132" s="172"/>
      <c r="AN132" s="172">
        <v>4.0</v>
      </c>
      <c r="AO132" s="173" t="s">
        <v>429</v>
      </c>
      <c r="AP132" s="91" t="s">
        <v>429</v>
      </c>
      <c r="AQ132" s="172">
        <v>0.0</v>
      </c>
      <c r="AR132" s="173">
        <v>0.0</v>
      </c>
      <c r="AS132" s="91" t="s">
        <v>429</v>
      </c>
      <c r="AT132" s="132">
        <f t="shared" si="15"/>
        <v>1.788878121</v>
      </c>
      <c r="AU132" s="133">
        <v>0.0</v>
      </c>
      <c r="AV132" s="150">
        <v>0.0</v>
      </c>
      <c r="AW132" s="3">
        <v>1.0</v>
      </c>
      <c r="AX132" s="43">
        <v>0.0</v>
      </c>
      <c r="AY132" s="67">
        <v>1.0</v>
      </c>
      <c r="AZ132" s="43">
        <f t="shared" si="17"/>
        <v>2</v>
      </c>
      <c r="BA132" s="135">
        <f t="shared" si="7"/>
        <v>1</v>
      </c>
      <c r="BB132" s="136" t="s">
        <v>320</v>
      </c>
      <c r="BC132" s="48" t="str">
        <f t="shared" ref="BC132:BD132" si="154">B132</f>
        <v>HIP_79607_</v>
      </c>
      <c r="BD132" s="106" t="str">
        <f t="shared" si="154"/>
        <v>HD_146361_</v>
      </c>
      <c r="BE132" s="137">
        <v>0.0</v>
      </c>
      <c r="BF132" s="48" t="s">
        <v>411</v>
      </c>
      <c r="BG132" s="50">
        <v>1.71287517</v>
      </c>
      <c r="BH132" s="50">
        <v>243.67023</v>
      </c>
      <c r="BI132" s="50">
        <v>33.858612</v>
      </c>
      <c r="BJ132" s="50">
        <v>143.819658</v>
      </c>
      <c r="BK132" s="50">
        <v>140.109658</v>
      </c>
      <c r="BL132" s="50">
        <v>6.67188846</v>
      </c>
      <c r="BM132" s="50">
        <v>21.0</v>
      </c>
      <c r="BN132" s="50">
        <v>11641.4423</v>
      </c>
      <c r="BO132" s="50">
        <v>11348.8823</v>
      </c>
      <c r="BP132" s="50">
        <v>6.85318978</v>
      </c>
      <c r="BQ132" s="50">
        <v>1656.0</v>
      </c>
      <c r="BR132" s="169">
        <v>1246.13577</v>
      </c>
      <c r="BS132" s="50">
        <v>954.459099</v>
      </c>
      <c r="BT132" s="50">
        <v>0.57810969</v>
      </c>
      <c r="BU132" s="50">
        <v>1651.0</v>
      </c>
      <c r="BV132" s="50">
        <v>15.4934457</v>
      </c>
      <c r="BW132" s="50">
        <v>11.7834457</v>
      </c>
      <c r="BX132" s="50">
        <v>0.56111646</v>
      </c>
      <c r="BY132" s="50">
        <v>21.0</v>
      </c>
      <c r="BZ132" s="139">
        <f t="shared" si="19"/>
        <v>1.871633479</v>
      </c>
      <c r="CA132" s="140">
        <f t="shared" si="20"/>
        <v>82.60379496</v>
      </c>
      <c r="CB132" s="141">
        <f t="shared" si="21"/>
        <v>904.1429613</v>
      </c>
      <c r="CC132" s="141">
        <f t="shared" si="22"/>
        <v>6.359715635</v>
      </c>
      <c r="CD132" s="174">
        <f t="shared" si="23"/>
        <v>0.2318688264</v>
      </c>
    </row>
    <row r="133" ht="15.75" customHeight="1">
      <c r="A133" s="111">
        <f t="shared" si="9"/>
        <v>12.04642209</v>
      </c>
      <c r="B133" s="112" t="s">
        <v>861</v>
      </c>
      <c r="C133" s="112" t="s">
        <v>862</v>
      </c>
      <c r="D133" s="113">
        <v>5.24</v>
      </c>
      <c r="E133" s="111">
        <v>0.6</v>
      </c>
      <c r="F133" s="111">
        <v>0.009</v>
      </c>
      <c r="G133" s="114">
        <v>83.0122</v>
      </c>
      <c r="H133" s="114">
        <v>0.1888</v>
      </c>
      <c r="I133" s="114" t="s">
        <v>577</v>
      </c>
      <c r="J133" s="115">
        <f t="shared" si="10"/>
        <v>4.835709619</v>
      </c>
      <c r="K133" s="144" t="s">
        <v>368</v>
      </c>
      <c r="L133" s="145" t="s">
        <v>863</v>
      </c>
      <c r="M133" s="114" t="s">
        <v>444</v>
      </c>
      <c r="N133" s="154">
        <v>-0.075</v>
      </c>
      <c r="O133" s="118">
        <f t="shared" si="11"/>
        <v>4.760709619</v>
      </c>
      <c r="P133" s="119">
        <f t="shared" si="12"/>
        <v>-0.008283847483</v>
      </c>
      <c r="Q133" s="114" t="s">
        <v>502</v>
      </c>
      <c r="R133" s="120">
        <v>66.0</v>
      </c>
      <c r="S133" s="97" t="str">
        <f t="shared" si="4"/>
        <v>HIP_15371_</v>
      </c>
      <c r="T133" s="121">
        <v>1.0</v>
      </c>
      <c r="U133" s="121">
        <v>1.0</v>
      </c>
      <c r="V133" s="165">
        <v>1.0</v>
      </c>
      <c r="W133" s="120">
        <v>0.0</v>
      </c>
      <c r="X133" s="120">
        <v>0.0</v>
      </c>
      <c r="Y133" s="122">
        <f t="shared" si="13"/>
        <v>3</v>
      </c>
      <c r="Z133" s="143">
        <v>-4.787</v>
      </c>
      <c r="AA133" s="114" t="s">
        <v>377</v>
      </c>
      <c r="AB133" s="147">
        <v>2.7</v>
      </c>
      <c r="AC133" s="126" t="s">
        <v>297</v>
      </c>
      <c r="AD133" s="127">
        <v>1.07</v>
      </c>
      <c r="AE133" s="104" t="str">
        <f t="shared" si="14"/>
        <v>G1V</v>
      </c>
      <c r="AF133" s="104" t="str">
        <f t="shared" si="5"/>
        <v>HIP_15371_</v>
      </c>
      <c r="AG133" s="103">
        <v>1.0</v>
      </c>
      <c r="AH133" s="104" t="str">
        <f t="shared" si="6"/>
        <v>HD_20807_</v>
      </c>
      <c r="AI133" s="144" t="s">
        <v>655</v>
      </c>
      <c r="AJ133" s="149">
        <v>5852.0</v>
      </c>
      <c r="AK133" s="45">
        <v>49.0</v>
      </c>
      <c r="AL133" s="3" t="s">
        <v>518</v>
      </c>
      <c r="AM133" s="190"/>
      <c r="AN133" s="190">
        <v>4.43</v>
      </c>
      <c r="AO133" s="131">
        <v>0.02</v>
      </c>
      <c r="AP133" s="3" t="s">
        <v>518</v>
      </c>
      <c r="AQ133" s="130">
        <v>-0.25</v>
      </c>
      <c r="AR133" s="131">
        <v>0.05</v>
      </c>
      <c r="AS133" s="3" t="s">
        <v>518</v>
      </c>
      <c r="AT133" s="132">
        <f t="shared" si="15"/>
        <v>0.9636117482</v>
      </c>
      <c r="AU133" s="133">
        <v>0.0</v>
      </c>
      <c r="AV133" s="150">
        <v>0.0</v>
      </c>
      <c r="AW133" s="3">
        <v>1.0</v>
      </c>
      <c r="AX133" s="67">
        <v>2.0</v>
      </c>
      <c r="AY133" s="67">
        <v>1.0</v>
      </c>
      <c r="AZ133" s="67">
        <f t="shared" si="17"/>
        <v>4</v>
      </c>
      <c r="BA133" s="135">
        <f t="shared" si="7"/>
        <v>3</v>
      </c>
      <c r="BB133" s="170" t="s">
        <v>509</v>
      </c>
      <c r="BC133" s="48" t="str">
        <f t="shared" ref="BC133:BD133" si="155">B133</f>
        <v>HIP_15371_</v>
      </c>
      <c r="BD133" s="106" t="str">
        <f t="shared" si="155"/>
        <v>HD_20807_</v>
      </c>
      <c r="BE133" s="137">
        <v>0.0</v>
      </c>
      <c r="BF133" s="48" t="s">
        <v>141</v>
      </c>
      <c r="BG133" s="50">
        <v>1.04406082</v>
      </c>
      <c r="BH133" s="50">
        <v>49.553413</v>
      </c>
      <c r="BI133" s="50">
        <v>-62.506363</v>
      </c>
      <c r="BJ133" s="50">
        <v>6.53265039</v>
      </c>
      <c r="BK133" s="50">
        <v>6.17931706</v>
      </c>
      <c r="BL133" s="50">
        <v>3.08965853</v>
      </c>
      <c r="BM133" s="50">
        <v>2.0</v>
      </c>
      <c r="BN133" s="50">
        <v>259.802341</v>
      </c>
      <c r="BO133" s="50">
        <v>250.262341</v>
      </c>
      <c r="BP133" s="50">
        <v>4.63448779</v>
      </c>
      <c r="BQ133" s="50">
        <v>54.0</v>
      </c>
      <c r="BR133" s="50">
        <v>30.5907739</v>
      </c>
      <c r="BS133" s="50">
        <v>21.0507739</v>
      </c>
      <c r="BT133" s="50">
        <v>0.38982915</v>
      </c>
      <c r="BU133" s="50">
        <v>54.0</v>
      </c>
      <c r="BV133" s="152">
        <v>5.23863317</v>
      </c>
      <c r="BW133" s="50">
        <v>3.11863317</v>
      </c>
      <c r="BX133" s="50">
        <v>0.2598861</v>
      </c>
      <c r="BY133" s="50">
        <v>12.0</v>
      </c>
      <c r="BZ133" s="139">
        <f t="shared" si="19"/>
        <v>0.9905082023</v>
      </c>
      <c r="CA133" s="140">
        <f t="shared" si="20"/>
        <v>82.22426499</v>
      </c>
      <c r="CB133" s="141">
        <f t="shared" si="21"/>
        <v>348.0911745</v>
      </c>
      <c r="CC133" s="141">
        <f t="shared" si="22"/>
        <v>8.74216626</v>
      </c>
      <c r="CD133" s="174">
        <f t="shared" si="23"/>
        <v>0.2308034859</v>
      </c>
    </row>
    <row r="134" ht="15.75" customHeight="1">
      <c r="A134" s="111">
        <f t="shared" si="9"/>
        <v>9.579424928</v>
      </c>
      <c r="B134" s="112" t="s">
        <v>864</v>
      </c>
      <c r="C134" s="112" t="s">
        <v>865</v>
      </c>
      <c r="D134" s="113">
        <v>5.31</v>
      </c>
      <c r="E134" s="111">
        <v>0.723</v>
      </c>
      <c r="F134" s="111">
        <v>0.014</v>
      </c>
      <c r="G134" s="114">
        <v>104.3904</v>
      </c>
      <c r="H134" s="114">
        <v>0.1287</v>
      </c>
      <c r="I134" s="114" t="s">
        <v>577</v>
      </c>
      <c r="J134" s="115">
        <f t="shared" si="10"/>
        <v>5.403302809</v>
      </c>
      <c r="K134" s="144" t="s">
        <v>368</v>
      </c>
      <c r="L134" s="145" t="s">
        <v>545</v>
      </c>
      <c r="M134" s="114" t="s">
        <v>444</v>
      </c>
      <c r="N134" s="154">
        <v>-0.14</v>
      </c>
      <c r="O134" s="118">
        <f t="shared" si="11"/>
        <v>5.263302809</v>
      </c>
      <c r="P134" s="119">
        <f t="shared" si="12"/>
        <v>-0.2093211234</v>
      </c>
      <c r="Q134" s="114" t="s">
        <v>502</v>
      </c>
      <c r="R134" s="120">
        <v>43.0</v>
      </c>
      <c r="S134" s="97" t="str">
        <f t="shared" si="4"/>
        <v>HIP_56997_</v>
      </c>
      <c r="T134" s="121">
        <v>1.0</v>
      </c>
      <c r="U134" s="121">
        <v>1.0</v>
      </c>
      <c r="V134" s="155">
        <v>2.0</v>
      </c>
      <c r="W134" s="120">
        <v>0.0</v>
      </c>
      <c r="X134" s="120">
        <v>0.0</v>
      </c>
      <c r="Y134" s="156">
        <f t="shared" si="13"/>
        <v>4</v>
      </c>
      <c r="Z134" s="143">
        <v>-4.546</v>
      </c>
      <c r="AA134" s="114" t="s">
        <v>408</v>
      </c>
      <c r="AB134" s="147">
        <v>2.3</v>
      </c>
      <c r="AC134" s="126" t="s">
        <v>297</v>
      </c>
      <c r="AD134" s="127">
        <v>0.94</v>
      </c>
      <c r="AE134" s="104" t="str">
        <f t="shared" si="14"/>
        <v>G8V</v>
      </c>
      <c r="AF134" s="104" t="str">
        <f t="shared" si="5"/>
        <v>HIP_56997_</v>
      </c>
      <c r="AG134" s="103">
        <v>1.0</v>
      </c>
      <c r="AH134" s="104" t="str">
        <f t="shared" si="6"/>
        <v>HD_101501_</v>
      </c>
      <c r="AI134" s="179" t="s">
        <v>563</v>
      </c>
      <c r="AJ134" s="149">
        <v>5528.0</v>
      </c>
      <c r="AK134" s="45">
        <v>37.0</v>
      </c>
      <c r="AL134" s="3" t="s">
        <v>518</v>
      </c>
      <c r="AM134" s="130"/>
      <c r="AN134" s="130">
        <v>4.53</v>
      </c>
      <c r="AO134" s="131">
        <v>0.02</v>
      </c>
      <c r="AP134" s="3" t="s">
        <v>518</v>
      </c>
      <c r="AQ134" s="130">
        <v>-0.05</v>
      </c>
      <c r="AR134" s="131">
        <v>0.05</v>
      </c>
      <c r="AS134" s="3" t="s">
        <v>518</v>
      </c>
      <c r="AT134" s="132">
        <f t="shared" si="15"/>
        <v>0.8567537508</v>
      </c>
      <c r="AU134" s="133">
        <v>0.0</v>
      </c>
      <c r="AV134" s="150">
        <v>0.0</v>
      </c>
      <c r="AW134" s="3">
        <v>1.0</v>
      </c>
      <c r="AX134" s="67">
        <v>2.0</v>
      </c>
      <c r="AY134" s="67">
        <v>1.0</v>
      </c>
      <c r="AZ134" s="67">
        <f t="shared" si="17"/>
        <v>4</v>
      </c>
      <c r="BA134" s="135">
        <f t="shared" si="7"/>
        <v>4</v>
      </c>
      <c r="BB134" s="170" t="s">
        <v>509</v>
      </c>
      <c r="BC134" s="48" t="str">
        <f t="shared" ref="BC134:BD134" si="156">B134</f>
        <v>HIP_56997_</v>
      </c>
      <c r="BD134" s="106" t="str">
        <f t="shared" si="156"/>
        <v>HD_101501_</v>
      </c>
      <c r="BE134" s="137">
        <v>0.0</v>
      </c>
      <c r="BF134" s="48" t="s">
        <v>329</v>
      </c>
      <c r="BG134" s="50">
        <v>0.87216295</v>
      </c>
      <c r="BH134" s="50">
        <v>175.26256</v>
      </c>
      <c r="BI134" s="50">
        <v>34.201637</v>
      </c>
      <c r="BJ134" s="50">
        <v>5.35072833</v>
      </c>
      <c r="BK134" s="50">
        <v>4.82072833</v>
      </c>
      <c r="BL134" s="50">
        <v>1.60690944</v>
      </c>
      <c r="BM134" s="50">
        <v>3.0</v>
      </c>
      <c r="BN134" s="50">
        <v>134.046332</v>
      </c>
      <c r="BO134" s="50">
        <v>130.159665</v>
      </c>
      <c r="BP134" s="50">
        <v>5.9163484</v>
      </c>
      <c r="BQ134" s="50">
        <v>22.0</v>
      </c>
      <c r="BR134" s="152">
        <v>14.8423122</v>
      </c>
      <c r="BS134" s="50">
        <v>10.9556455</v>
      </c>
      <c r="BT134" s="50">
        <v>0.49798389</v>
      </c>
      <c r="BU134" s="50">
        <v>22.0</v>
      </c>
      <c r="BV134" s="152">
        <v>5.30266635</v>
      </c>
      <c r="BW134" s="50">
        <v>2.29933301</v>
      </c>
      <c r="BX134" s="50">
        <v>0.13525488</v>
      </c>
      <c r="BY134" s="50">
        <v>17.0</v>
      </c>
      <c r="BZ134" s="139">
        <f t="shared" si="19"/>
        <v>0.7858496033</v>
      </c>
      <c r="CA134" s="140">
        <f t="shared" si="20"/>
        <v>82.03515443</v>
      </c>
      <c r="CB134" s="141">
        <f t="shared" si="21"/>
        <v>262.4478489</v>
      </c>
      <c r="CC134" s="141">
        <f t="shared" si="22"/>
        <v>10.47143841</v>
      </c>
      <c r="CD134" s="174">
        <f t="shared" si="23"/>
        <v>0.2621188706</v>
      </c>
    </row>
    <row r="135" ht="15.75" customHeight="1">
      <c r="A135" s="111">
        <f t="shared" si="9"/>
        <v>20.88096804</v>
      </c>
      <c r="B135" s="112" t="s">
        <v>866</v>
      </c>
      <c r="C135" s="112" t="s">
        <v>867</v>
      </c>
      <c r="D135" s="113">
        <v>5.2</v>
      </c>
      <c r="E135" s="111">
        <v>0.43</v>
      </c>
      <c r="F135" s="111">
        <v>0.0</v>
      </c>
      <c r="G135" s="114">
        <v>47.8905</v>
      </c>
      <c r="H135" s="114">
        <v>0.2561</v>
      </c>
      <c r="I135" s="114" t="s">
        <v>577</v>
      </c>
      <c r="J135" s="115">
        <f t="shared" si="10"/>
        <v>3.601246857</v>
      </c>
      <c r="K135" s="116" t="s">
        <v>277</v>
      </c>
      <c r="L135" s="153" t="s">
        <v>516</v>
      </c>
      <c r="M135" s="114" t="s">
        <v>281</v>
      </c>
      <c r="N135" s="154">
        <v>-0.025</v>
      </c>
      <c r="O135" s="118">
        <f t="shared" si="11"/>
        <v>3.576246857</v>
      </c>
      <c r="P135" s="119">
        <f t="shared" si="12"/>
        <v>0.4655012574</v>
      </c>
      <c r="Q135" s="114" t="s">
        <v>205</v>
      </c>
      <c r="R135" s="120" t="s">
        <v>287</v>
      </c>
      <c r="S135" s="97" t="str">
        <f t="shared" si="4"/>
        <v>HIP_29650_</v>
      </c>
      <c r="T135" s="121">
        <v>1.0</v>
      </c>
      <c r="U135" s="120">
        <v>0.0</v>
      </c>
      <c r="V135" s="120">
        <v>0.0</v>
      </c>
      <c r="W135" s="120">
        <v>0.0</v>
      </c>
      <c r="X135" s="120">
        <v>0.0</v>
      </c>
      <c r="Y135" s="122">
        <f t="shared" si="13"/>
        <v>1</v>
      </c>
      <c r="Z135" s="143">
        <v>-4.799</v>
      </c>
      <c r="AA135" s="114" t="s">
        <v>600</v>
      </c>
      <c r="AB135" s="175">
        <v>8.6</v>
      </c>
      <c r="AC135" s="126" t="s">
        <v>297</v>
      </c>
      <c r="AD135" s="127">
        <v>1.29</v>
      </c>
      <c r="AE135" s="104" t="str">
        <f t="shared" si="14"/>
        <v>F5.5IV-V</v>
      </c>
      <c r="AF135" s="104" t="str">
        <f t="shared" si="5"/>
        <v>HIP_29650_</v>
      </c>
      <c r="AG135" s="103">
        <v>1.0</v>
      </c>
      <c r="AH135" s="104" t="str">
        <f t="shared" si="6"/>
        <v>HD_43042_</v>
      </c>
      <c r="AI135" s="128" t="s">
        <v>277</v>
      </c>
      <c r="AJ135" s="129">
        <v>6539.0</v>
      </c>
      <c r="AK135" s="45">
        <v>65.0</v>
      </c>
      <c r="AL135" s="3" t="s">
        <v>518</v>
      </c>
      <c r="AM135" s="130"/>
      <c r="AN135" s="130">
        <v>4.29</v>
      </c>
      <c r="AO135" s="131">
        <v>0.02</v>
      </c>
      <c r="AP135" s="3" t="s">
        <v>518</v>
      </c>
      <c r="AQ135" s="130">
        <v>0.03</v>
      </c>
      <c r="AR135" s="131">
        <v>0.04</v>
      </c>
      <c r="AS135" s="3" t="s">
        <v>518</v>
      </c>
      <c r="AT135" s="132">
        <f t="shared" si="15"/>
        <v>1.331620888</v>
      </c>
      <c r="AU135" s="133">
        <v>0.0</v>
      </c>
      <c r="AV135" s="134">
        <f>sqrt( (0.032*(AB135^1.5)*(400/$AV$7))^2 + 1^2)</f>
        <v>1.285037487</v>
      </c>
      <c r="AW135" s="3">
        <v>0.0</v>
      </c>
      <c r="AX135" s="64">
        <v>1.0</v>
      </c>
      <c r="AY135" s="43">
        <v>0.0</v>
      </c>
      <c r="AZ135" s="43">
        <f t="shared" si="17"/>
        <v>1</v>
      </c>
      <c r="BA135" s="135">
        <f t="shared" si="7"/>
        <v>1</v>
      </c>
      <c r="BB135" s="136" t="s">
        <v>320</v>
      </c>
      <c r="BC135" s="48" t="str">
        <f t="shared" ref="BC135:BD135" si="157">B135</f>
        <v>HIP_29650_</v>
      </c>
      <c r="BD135" s="106" t="str">
        <f t="shared" si="157"/>
        <v>HD_43042_</v>
      </c>
      <c r="BE135" s="137">
        <v>0.0</v>
      </c>
      <c r="BF135" s="48" t="s">
        <v>204</v>
      </c>
      <c r="BG135" s="50">
        <v>1.34687931</v>
      </c>
      <c r="BH135" s="50">
        <v>93.71198</v>
      </c>
      <c r="BI135" s="50">
        <v>19.156448</v>
      </c>
      <c r="BJ135" s="50">
        <v>37.0502053</v>
      </c>
      <c r="BK135" s="50">
        <v>35.9902053</v>
      </c>
      <c r="BL135" s="50">
        <v>5.99836755</v>
      </c>
      <c r="BM135" s="50">
        <v>6.0</v>
      </c>
      <c r="BN135" s="50">
        <v>2992.05663</v>
      </c>
      <c r="BO135" s="50">
        <v>2915.20663</v>
      </c>
      <c r="BP135" s="50">
        <v>6.70162443</v>
      </c>
      <c r="BQ135" s="50">
        <v>435.0</v>
      </c>
      <c r="BR135" s="169">
        <v>322.1068</v>
      </c>
      <c r="BS135" s="50">
        <v>245.080133</v>
      </c>
      <c r="BT135" s="50">
        <v>0.5621104</v>
      </c>
      <c r="BU135" s="50">
        <v>436.0</v>
      </c>
      <c r="BV135" s="152">
        <v>5.4475742</v>
      </c>
      <c r="BW135" s="50">
        <v>4.03424087</v>
      </c>
      <c r="BX135" s="50">
        <v>0.50428011</v>
      </c>
      <c r="BY135" s="50">
        <v>8.0</v>
      </c>
      <c r="BZ135" s="139">
        <f t="shared" si="19"/>
        <v>1.709033708</v>
      </c>
      <c r="CA135" s="140">
        <f t="shared" si="20"/>
        <v>81.84647881</v>
      </c>
      <c r="CB135" s="141">
        <f t="shared" si="21"/>
        <v>718.5034779</v>
      </c>
      <c r="CC135" s="141">
        <f t="shared" si="22"/>
        <v>6.061356379</v>
      </c>
      <c r="CD135" s="187">
        <f t="shared" si="23"/>
        <v>0.1905620566</v>
      </c>
    </row>
    <row r="136" ht="15.75" customHeight="1">
      <c r="A136" s="111">
        <f t="shared" si="9"/>
        <v>23.93959561</v>
      </c>
      <c r="B136" s="112" t="s">
        <v>868</v>
      </c>
      <c r="C136" s="112" t="s">
        <v>869</v>
      </c>
      <c r="D136" s="113">
        <v>5.38</v>
      </c>
      <c r="E136" s="111">
        <v>0.85</v>
      </c>
      <c r="F136" s="111">
        <v>0.0</v>
      </c>
      <c r="G136" s="114">
        <v>41.7718</v>
      </c>
      <c r="H136" s="114">
        <v>0.0845</v>
      </c>
      <c r="I136" s="114" t="s">
        <v>577</v>
      </c>
      <c r="J136" s="115">
        <f t="shared" si="10"/>
        <v>3.48441595</v>
      </c>
      <c r="K136" s="144" t="s">
        <v>368</v>
      </c>
      <c r="L136" s="157" t="s">
        <v>529</v>
      </c>
      <c r="M136" s="114" t="s">
        <v>281</v>
      </c>
      <c r="N136" s="154">
        <v>-0.19</v>
      </c>
      <c r="O136" s="118">
        <f t="shared" si="11"/>
        <v>3.29441595</v>
      </c>
      <c r="P136" s="119">
        <f t="shared" si="12"/>
        <v>0.5782336201</v>
      </c>
      <c r="Q136" s="114" t="s">
        <v>205</v>
      </c>
      <c r="R136" s="120" t="s">
        <v>287</v>
      </c>
      <c r="S136" s="97" t="str">
        <f t="shared" si="4"/>
        <v>HIP_99031_</v>
      </c>
      <c r="T136" s="121">
        <v>1.0</v>
      </c>
      <c r="U136" s="120">
        <v>0.0</v>
      </c>
      <c r="V136" s="120">
        <v>0.0</v>
      </c>
      <c r="W136" s="120">
        <v>0.0</v>
      </c>
      <c r="X136" s="120">
        <v>0.0</v>
      </c>
      <c r="Y136" s="122">
        <f t="shared" si="13"/>
        <v>1</v>
      </c>
      <c r="Z136" s="146">
        <v>-4.976</v>
      </c>
      <c r="AA136" s="114" t="s">
        <v>821</v>
      </c>
      <c r="AB136" s="147">
        <v>2.6</v>
      </c>
      <c r="AC136" s="126" t="s">
        <v>297</v>
      </c>
      <c r="AD136" s="127">
        <v>1.22</v>
      </c>
      <c r="AE136" s="104" t="str">
        <f t="shared" si="14"/>
        <v>K0IV</v>
      </c>
      <c r="AF136" s="104" t="str">
        <f t="shared" si="5"/>
        <v>HIP_99031_</v>
      </c>
      <c r="AG136" s="103">
        <v>1.0</v>
      </c>
      <c r="AH136" s="104" t="str">
        <f t="shared" si="6"/>
        <v>HD_191026_</v>
      </c>
      <c r="AI136" s="148" t="s">
        <v>379</v>
      </c>
      <c r="AJ136" s="149">
        <v>5108.0</v>
      </c>
      <c r="AK136" s="45">
        <v>26.0</v>
      </c>
      <c r="AL136" s="3" t="s">
        <v>538</v>
      </c>
      <c r="AM136" s="130"/>
      <c r="AN136" s="130">
        <v>3.74</v>
      </c>
      <c r="AO136" s="131">
        <v>0.07</v>
      </c>
      <c r="AP136" s="3" t="s">
        <v>538</v>
      </c>
      <c r="AQ136" s="130">
        <v>-0.02</v>
      </c>
      <c r="AR136" s="131">
        <v>0.05</v>
      </c>
      <c r="AS136" s="3" t="s">
        <v>538</v>
      </c>
      <c r="AT136" s="132">
        <f t="shared" si="15"/>
        <v>2.484664058</v>
      </c>
      <c r="AU136" s="133">
        <v>0.0</v>
      </c>
      <c r="AV136" s="150">
        <v>0.0</v>
      </c>
      <c r="AW136" s="3">
        <v>1.0</v>
      </c>
      <c r="AX136" s="67">
        <v>2.0</v>
      </c>
      <c r="AY136" s="67">
        <v>1.0</v>
      </c>
      <c r="AZ136" s="67">
        <f t="shared" si="17"/>
        <v>4</v>
      </c>
      <c r="BA136" s="135">
        <f t="shared" si="7"/>
        <v>1</v>
      </c>
      <c r="BB136" s="151" t="s">
        <v>385</v>
      </c>
      <c r="BC136" s="48" t="str">
        <f t="shared" ref="BC136:BD136" si="158">B136</f>
        <v>HIP_99031_</v>
      </c>
      <c r="BD136" s="106" t="str">
        <f t="shared" si="158"/>
        <v>HD_191026_</v>
      </c>
      <c r="BE136" s="137">
        <v>0.0</v>
      </c>
      <c r="BF136" s="48" t="s">
        <v>493</v>
      </c>
      <c r="BG136" s="50">
        <v>2.23374611</v>
      </c>
      <c r="BH136" s="50">
        <v>301.5907</v>
      </c>
      <c r="BI136" s="50">
        <v>35.97247</v>
      </c>
      <c r="BJ136" s="50">
        <v>6.45719476</v>
      </c>
      <c r="BK136" s="50">
        <v>5.92719476</v>
      </c>
      <c r="BL136" s="50">
        <v>1.97573159</v>
      </c>
      <c r="BM136" s="50">
        <v>3.0</v>
      </c>
      <c r="BN136" s="50">
        <v>164.627592</v>
      </c>
      <c r="BO136" s="50">
        <v>160.034258</v>
      </c>
      <c r="BP136" s="50">
        <v>6.15516379</v>
      </c>
      <c r="BQ136" s="50">
        <v>26.0</v>
      </c>
      <c r="BR136" s="50">
        <v>17.8996313</v>
      </c>
      <c r="BS136" s="50">
        <v>13.4829646</v>
      </c>
      <c r="BT136" s="50">
        <v>0.53931858</v>
      </c>
      <c r="BU136" s="50">
        <v>25.0</v>
      </c>
      <c r="BV136" s="152">
        <v>5.48996832</v>
      </c>
      <c r="BW136" s="50">
        <v>2.66330165</v>
      </c>
      <c r="BX136" s="50">
        <v>0.16645635</v>
      </c>
      <c r="BY136" s="50">
        <v>16.0</v>
      </c>
      <c r="BZ136" s="139">
        <f t="shared" si="19"/>
        <v>1.945883386</v>
      </c>
      <c r="CA136" s="140">
        <f t="shared" si="20"/>
        <v>81.28305162</v>
      </c>
      <c r="CB136" s="141">
        <f t="shared" si="21"/>
        <v>897.6211696</v>
      </c>
      <c r="CC136" s="141">
        <f t="shared" si="22"/>
        <v>5.84119451</v>
      </c>
      <c r="CD136" s="174">
        <f t="shared" si="23"/>
        <v>0.2001088568</v>
      </c>
    </row>
    <row r="137" ht="15.75" customHeight="1">
      <c r="A137" s="111">
        <f t="shared" si="9"/>
        <v>22.94546322</v>
      </c>
      <c r="B137" s="112" t="s">
        <v>870</v>
      </c>
      <c r="C137" s="112" t="s">
        <v>871</v>
      </c>
      <c r="D137" s="113">
        <v>5.21</v>
      </c>
      <c r="E137" s="111">
        <v>0.446</v>
      </c>
      <c r="F137" s="111">
        <v>0.009</v>
      </c>
      <c r="G137" s="114">
        <v>43.5816</v>
      </c>
      <c r="H137" s="114">
        <v>0.1436</v>
      </c>
      <c r="I137" s="114" t="s">
        <v>577</v>
      </c>
      <c r="J137" s="115">
        <f t="shared" si="10"/>
        <v>3.406515852</v>
      </c>
      <c r="K137" s="116" t="s">
        <v>277</v>
      </c>
      <c r="L137" s="153" t="s">
        <v>578</v>
      </c>
      <c r="M137" s="114" t="s">
        <v>372</v>
      </c>
      <c r="N137" s="154">
        <v>-0.02</v>
      </c>
      <c r="O137" s="118">
        <f t="shared" si="11"/>
        <v>3.386515852</v>
      </c>
      <c r="P137" s="119">
        <f t="shared" si="12"/>
        <v>0.5413936593</v>
      </c>
      <c r="Q137" s="114" t="s">
        <v>517</v>
      </c>
      <c r="R137" s="120" t="s">
        <v>287</v>
      </c>
      <c r="S137" s="97" t="str">
        <f t="shared" si="4"/>
        <v>HIP_111449_</v>
      </c>
      <c r="T137" s="121">
        <v>1.0</v>
      </c>
      <c r="U137" s="121">
        <v>1.0</v>
      </c>
      <c r="V137" s="120">
        <v>0.0</v>
      </c>
      <c r="W137" s="120">
        <v>0.0</v>
      </c>
      <c r="X137" s="120">
        <v>0.0</v>
      </c>
      <c r="Y137" s="122">
        <f t="shared" si="13"/>
        <v>2</v>
      </c>
      <c r="Z137" s="143">
        <v>-4.512</v>
      </c>
      <c r="AA137" s="114" t="s">
        <v>600</v>
      </c>
      <c r="AB137" s="125">
        <v>34.7</v>
      </c>
      <c r="AC137" s="126" t="s">
        <v>297</v>
      </c>
      <c r="AD137" s="127">
        <v>1.33</v>
      </c>
      <c r="AE137" s="104" t="str">
        <f t="shared" si="14"/>
        <v>F5V</v>
      </c>
      <c r="AF137" s="104" t="str">
        <f t="shared" si="5"/>
        <v>HIP_111449_</v>
      </c>
      <c r="AG137" s="103">
        <v>1.0</v>
      </c>
      <c r="AH137" s="104" t="str">
        <f t="shared" si="6"/>
        <v>HD_213845_</v>
      </c>
      <c r="AI137" s="128" t="s">
        <v>277</v>
      </c>
      <c r="AJ137" s="129">
        <v>6605.0</v>
      </c>
      <c r="AK137" s="45">
        <v>80.0</v>
      </c>
      <c r="AL137" s="3" t="s">
        <v>595</v>
      </c>
      <c r="AM137" s="166"/>
      <c r="AN137" s="166">
        <v>4.28</v>
      </c>
      <c r="AO137" s="167">
        <v>0.02</v>
      </c>
      <c r="AP137" s="29" t="s">
        <v>872</v>
      </c>
      <c r="AQ137" s="166">
        <v>0.03</v>
      </c>
      <c r="AR137" s="167">
        <v>0.05</v>
      </c>
      <c r="AS137" s="29" t="s">
        <v>590</v>
      </c>
      <c r="AT137" s="132">
        <f t="shared" si="15"/>
        <v>1.424307728</v>
      </c>
      <c r="AU137" s="133">
        <v>0.0</v>
      </c>
      <c r="AV137" s="134">
        <f>sqrt( (0.032*(AB137^1.5)*(400/$AV$7))^2 + 1^2)</f>
        <v>6.617000011</v>
      </c>
      <c r="AW137" s="3">
        <v>0.0</v>
      </c>
      <c r="AX137" s="43">
        <v>0.0</v>
      </c>
      <c r="AY137" s="43">
        <v>0.0</v>
      </c>
      <c r="AZ137" s="43">
        <f t="shared" si="17"/>
        <v>0</v>
      </c>
      <c r="BA137" s="135">
        <f t="shared" si="7"/>
        <v>2</v>
      </c>
      <c r="BB137" s="136" t="s">
        <v>320</v>
      </c>
      <c r="BC137" s="48" t="str">
        <f t="shared" ref="BC137:BD137" si="159">B137</f>
        <v>HIP_111449_</v>
      </c>
      <c r="BD137" s="106" t="str">
        <f t="shared" si="159"/>
        <v>HD_213845_</v>
      </c>
      <c r="BE137" s="137">
        <v>0.0</v>
      </c>
      <c r="BF137" s="48" t="s">
        <v>93</v>
      </c>
      <c r="BG137" s="50">
        <v>1.38343748</v>
      </c>
      <c r="BH137" s="50">
        <v>338.6735</v>
      </c>
      <c r="BI137" s="50">
        <v>-20.708216</v>
      </c>
      <c r="BJ137" s="50">
        <v>770.615941</v>
      </c>
      <c r="BK137" s="50">
        <v>754.185941</v>
      </c>
      <c r="BL137" s="50">
        <v>8.10952625</v>
      </c>
      <c r="BM137" s="50">
        <v>93.0</v>
      </c>
      <c r="BN137" s="50">
        <v>62407.5245</v>
      </c>
      <c r="BO137" s="50">
        <v>61089.0612</v>
      </c>
      <c r="BP137" s="50">
        <v>8.18559041</v>
      </c>
      <c r="BQ137" s="50">
        <v>7463.0</v>
      </c>
      <c r="BR137" s="169">
        <v>6460.0612</v>
      </c>
      <c r="BS137" s="50">
        <v>5135.0612</v>
      </c>
      <c r="BT137" s="50">
        <v>0.68467483</v>
      </c>
      <c r="BU137" s="50">
        <v>7500.0</v>
      </c>
      <c r="BV137" s="169">
        <v>79.8258173</v>
      </c>
      <c r="BW137" s="50">
        <v>63.3958173</v>
      </c>
      <c r="BX137" s="50">
        <v>0.68167545</v>
      </c>
      <c r="BY137" s="50">
        <v>93.0</v>
      </c>
      <c r="BZ137" s="139">
        <f t="shared" si="19"/>
        <v>1.865077272</v>
      </c>
      <c r="CA137" s="140">
        <f t="shared" si="20"/>
        <v>81.28305162</v>
      </c>
      <c r="CB137" s="141">
        <f t="shared" si="21"/>
        <v>806.7095733</v>
      </c>
      <c r="CC137" s="141">
        <f t="shared" si="22"/>
        <v>5.714335741</v>
      </c>
      <c r="CD137" s="187">
        <f t="shared" si="23"/>
        <v>0.1835585002</v>
      </c>
    </row>
    <row r="138" ht="15.75" customHeight="1">
      <c r="A138" s="111">
        <f t="shared" si="9"/>
        <v>16.64807631</v>
      </c>
      <c r="B138" s="112" t="s">
        <v>873</v>
      </c>
      <c r="C138" s="112" t="s">
        <v>874</v>
      </c>
      <c r="D138" s="113">
        <v>5.24</v>
      </c>
      <c r="E138" s="111">
        <v>0.575</v>
      </c>
      <c r="F138" s="111">
        <v>0.005</v>
      </c>
      <c r="G138" s="114">
        <v>60.067</v>
      </c>
      <c r="H138" s="114">
        <v>0.1932</v>
      </c>
      <c r="I138" s="114" t="s">
        <v>577</v>
      </c>
      <c r="J138" s="115">
        <f t="shared" si="10"/>
        <v>4.13317971</v>
      </c>
      <c r="K138" s="144" t="s">
        <v>368</v>
      </c>
      <c r="L138" s="153" t="s">
        <v>557</v>
      </c>
      <c r="M138" s="114" t="s">
        <v>281</v>
      </c>
      <c r="N138" s="154">
        <v>-0.05</v>
      </c>
      <c r="O138" s="118">
        <f t="shared" si="11"/>
        <v>4.08317971</v>
      </c>
      <c r="P138" s="119">
        <f t="shared" si="12"/>
        <v>0.262728116</v>
      </c>
      <c r="Q138" s="154" t="s">
        <v>502</v>
      </c>
      <c r="R138" s="120">
        <v>115.0</v>
      </c>
      <c r="S138" s="97" t="str">
        <f t="shared" si="4"/>
        <v>HIP_32480_</v>
      </c>
      <c r="T138" s="121">
        <v>1.0</v>
      </c>
      <c r="U138" s="121">
        <v>1.0</v>
      </c>
      <c r="V138" s="165">
        <v>1.0</v>
      </c>
      <c r="W138" s="120">
        <v>0.0</v>
      </c>
      <c r="X138" s="120">
        <v>0.0</v>
      </c>
      <c r="Y138" s="122">
        <f t="shared" si="13"/>
        <v>3</v>
      </c>
      <c r="Z138" s="143">
        <v>-4.93</v>
      </c>
      <c r="AA138" s="114" t="s">
        <v>503</v>
      </c>
      <c r="AB138" s="147">
        <v>3.6</v>
      </c>
      <c r="AC138" s="126" t="s">
        <v>297</v>
      </c>
      <c r="AD138" s="127">
        <v>1.14</v>
      </c>
      <c r="AE138" s="104" t="str">
        <f t="shared" si="14"/>
        <v>F9V</v>
      </c>
      <c r="AF138" s="104" t="str">
        <f t="shared" si="5"/>
        <v>HIP_32480_</v>
      </c>
      <c r="AG138" s="103">
        <v>1.0</v>
      </c>
      <c r="AH138" s="104" t="str">
        <f t="shared" si="6"/>
        <v>HD_48682_</v>
      </c>
      <c r="AI138" s="114"/>
      <c r="AJ138" s="149">
        <v>6064.0</v>
      </c>
      <c r="AK138" s="45">
        <v>44.0</v>
      </c>
      <c r="AL138" s="3" t="s">
        <v>687</v>
      </c>
      <c r="AM138" s="130"/>
      <c r="AN138" s="130">
        <v>4.33</v>
      </c>
      <c r="AO138" s="131">
        <v>0.06</v>
      </c>
      <c r="AP138" s="3" t="s">
        <v>687</v>
      </c>
      <c r="AQ138" s="130">
        <v>0.12</v>
      </c>
      <c r="AR138" s="131">
        <v>0.03</v>
      </c>
      <c r="AS138" s="3" t="s">
        <v>687</v>
      </c>
      <c r="AT138" s="132">
        <f t="shared" si="15"/>
        <v>1.226022153</v>
      </c>
      <c r="AU138" s="133">
        <v>0.0</v>
      </c>
      <c r="AV138" s="150">
        <v>0.0</v>
      </c>
      <c r="AW138" s="3">
        <v>1.0</v>
      </c>
      <c r="AX138" s="67">
        <v>2.0</v>
      </c>
      <c r="AY138" s="67">
        <v>1.0</v>
      </c>
      <c r="AZ138" s="67">
        <f t="shared" si="17"/>
        <v>4</v>
      </c>
      <c r="BA138" s="135">
        <f t="shared" si="7"/>
        <v>3</v>
      </c>
      <c r="BB138" s="170" t="s">
        <v>509</v>
      </c>
      <c r="BC138" s="48" t="str">
        <f t="shared" ref="BC138:BD138" si="160">B138</f>
        <v>HIP_32480_</v>
      </c>
      <c r="BD138" s="106" t="str">
        <f t="shared" si="160"/>
        <v>HD_48682_</v>
      </c>
      <c r="BE138" s="177" t="s">
        <v>539</v>
      </c>
      <c r="BF138" s="48" t="s">
        <v>217</v>
      </c>
      <c r="BG138" s="50">
        <v>1.20916697</v>
      </c>
      <c r="BH138" s="50">
        <v>101.684746</v>
      </c>
      <c r="BI138" s="50">
        <v>43.577427</v>
      </c>
      <c r="BJ138" s="50">
        <v>9.32010393</v>
      </c>
      <c r="BK138" s="50">
        <v>8.9667706</v>
      </c>
      <c r="BL138" s="50">
        <v>4.4833853</v>
      </c>
      <c r="BM138" s="50">
        <v>2.0</v>
      </c>
      <c r="BN138" s="50">
        <v>374.107542</v>
      </c>
      <c r="BO138" s="50">
        <v>363.154209</v>
      </c>
      <c r="BP138" s="50">
        <v>5.85732595</v>
      </c>
      <c r="BQ138" s="50">
        <v>62.0</v>
      </c>
      <c r="BR138" s="50">
        <v>41.4932033</v>
      </c>
      <c r="BS138" s="50">
        <v>30.53987</v>
      </c>
      <c r="BT138" s="50">
        <v>0.49257855</v>
      </c>
      <c r="BU138" s="50">
        <v>62.0</v>
      </c>
      <c r="BV138" s="152">
        <v>5.53702098</v>
      </c>
      <c r="BW138" s="50">
        <v>3.77035432</v>
      </c>
      <c r="BX138" s="50">
        <v>0.37703543</v>
      </c>
      <c r="BY138" s="50">
        <v>10.0</v>
      </c>
      <c r="BZ138" s="139">
        <f t="shared" si="19"/>
        <v>1.353206446</v>
      </c>
      <c r="CA138" s="140">
        <f t="shared" si="20"/>
        <v>81.28305162</v>
      </c>
      <c r="CB138" s="141">
        <f t="shared" si="21"/>
        <v>538.5071179</v>
      </c>
      <c r="CC138" s="141">
        <f t="shared" si="22"/>
        <v>7.246120202</v>
      </c>
      <c r="CD138" s="174">
        <f t="shared" si="23"/>
        <v>0.2141515836</v>
      </c>
    </row>
    <row r="139" ht="15.75" customHeight="1">
      <c r="A139" s="111">
        <f t="shared" si="9"/>
        <v>6.53249787</v>
      </c>
      <c r="B139" s="112" t="s">
        <v>875</v>
      </c>
      <c r="C139" s="112" t="s">
        <v>876</v>
      </c>
      <c r="D139" s="113">
        <v>5.57</v>
      </c>
      <c r="E139" s="111">
        <v>1.0</v>
      </c>
      <c r="F139" s="111">
        <v>0.0</v>
      </c>
      <c r="G139" s="114">
        <v>153.0808</v>
      </c>
      <c r="H139" s="114">
        <v>0.0895</v>
      </c>
      <c r="I139" s="114" t="s">
        <v>577</v>
      </c>
      <c r="J139" s="115">
        <f t="shared" si="10"/>
        <v>6.494603616</v>
      </c>
      <c r="K139" s="144" t="s">
        <v>368</v>
      </c>
      <c r="L139" s="157" t="s">
        <v>877</v>
      </c>
      <c r="M139" s="114" t="s">
        <v>444</v>
      </c>
      <c r="N139" s="154">
        <v>-0.37</v>
      </c>
      <c r="O139" s="118">
        <f t="shared" si="11"/>
        <v>6.124603616</v>
      </c>
      <c r="P139" s="119">
        <f t="shared" si="12"/>
        <v>-0.5538414464</v>
      </c>
      <c r="Q139" s="114" t="s">
        <v>209</v>
      </c>
      <c r="R139" s="120">
        <v>21.0</v>
      </c>
      <c r="S139" s="97" t="str">
        <f t="shared" si="4"/>
        <v>HIP_114622_</v>
      </c>
      <c r="T139" s="120">
        <v>0.0</v>
      </c>
      <c r="U139" s="120">
        <v>0.0</v>
      </c>
      <c r="V139" s="155">
        <v>2.0</v>
      </c>
      <c r="W139" s="120">
        <v>0.0</v>
      </c>
      <c r="X139" s="120">
        <v>0.0</v>
      </c>
      <c r="Y139" s="156">
        <f t="shared" si="13"/>
        <v>2</v>
      </c>
      <c r="Z139" s="143">
        <v>-4.922</v>
      </c>
      <c r="AA139" s="114" t="s">
        <v>353</v>
      </c>
      <c r="AB139" s="147">
        <v>1.8</v>
      </c>
      <c r="AC139" s="126" t="s">
        <v>297</v>
      </c>
      <c r="AD139" s="127">
        <v>0.75</v>
      </c>
      <c r="AE139" s="104" t="str">
        <f t="shared" si="14"/>
        <v>K3V</v>
      </c>
      <c r="AF139" s="104" t="str">
        <f t="shared" si="5"/>
        <v>HIP_114622_</v>
      </c>
      <c r="AG139" s="103">
        <v>1.0</v>
      </c>
      <c r="AH139" s="104" t="str">
        <f t="shared" si="6"/>
        <v>HD_219134_</v>
      </c>
      <c r="AI139" s="148" t="s">
        <v>379</v>
      </c>
      <c r="AJ139" s="149">
        <v>4833.0</v>
      </c>
      <c r="AK139" s="45">
        <v>60.0</v>
      </c>
      <c r="AL139" s="3" t="s">
        <v>518</v>
      </c>
      <c r="AM139" s="130"/>
      <c r="AN139" s="130">
        <v>4.59</v>
      </c>
      <c r="AO139" s="131">
        <v>0.02</v>
      </c>
      <c r="AP139" s="3" t="s">
        <v>518</v>
      </c>
      <c r="AQ139" s="130">
        <v>0.0</v>
      </c>
      <c r="AR139" s="131">
        <v>0.06</v>
      </c>
      <c r="AS139" s="3" t="s">
        <v>518</v>
      </c>
      <c r="AT139" s="132">
        <f t="shared" si="15"/>
        <v>0.7538732466</v>
      </c>
      <c r="AU139" s="133">
        <v>0.0</v>
      </c>
      <c r="AV139" s="150">
        <v>0.0</v>
      </c>
      <c r="AW139" s="3">
        <v>1.0</v>
      </c>
      <c r="AX139" s="67">
        <v>2.0</v>
      </c>
      <c r="AY139" s="67">
        <v>1.0</v>
      </c>
      <c r="AZ139" s="67">
        <f t="shared" si="17"/>
        <v>4</v>
      </c>
      <c r="BA139" s="135">
        <f t="shared" si="7"/>
        <v>2</v>
      </c>
      <c r="BB139" s="170" t="s">
        <v>509</v>
      </c>
      <c r="BC139" s="48" t="str">
        <f t="shared" ref="BC139:BD139" si="161">B139</f>
        <v>HIP_114622_</v>
      </c>
      <c r="BD139" s="106" t="str">
        <f t="shared" si="161"/>
        <v>HD_219134_</v>
      </c>
      <c r="BE139" s="177" t="s">
        <v>539</v>
      </c>
      <c r="BF139" s="48" t="s">
        <v>109</v>
      </c>
      <c r="BG139" s="50">
        <v>0.72705015</v>
      </c>
      <c r="BH139" s="50">
        <v>348.32074</v>
      </c>
      <c r="BI139" s="50">
        <v>57.168354</v>
      </c>
      <c r="BJ139" s="50">
        <v>5.95437438</v>
      </c>
      <c r="BK139" s="50">
        <v>4.89437438</v>
      </c>
      <c r="BL139" s="50">
        <v>0.81572906</v>
      </c>
      <c r="BM139" s="50">
        <v>6.0</v>
      </c>
      <c r="BN139" s="50">
        <v>68.3707208</v>
      </c>
      <c r="BO139" s="50">
        <v>66.0740541</v>
      </c>
      <c r="BP139" s="50">
        <v>5.08261955</v>
      </c>
      <c r="BQ139" s="50">
        <v>13.0</v>
      </c>
      <c r="BR139" s="152">
        <v>7.69512596</v>
      </c>
      <c r="BS139" s="50">
        <v>5.57512596</v>
      </c>
      <c r="BT139" s="50">
        <v>0.46459383</v>
      </c>
      <c r="BU139" s="50">
        <v>12.0</v>
      </c>
      <c r="BV139" s="152">
        <v>5.40089841</v>
      </c>
      <c r="BW139" s="50">
        <v>1.51423174</v>
      </c>
      <c r="BX139" s="50">
        <v>0.06882872</v>
      </c>
      <c r="BY139" s="50">
        <v>22.0</v>
      </c>
      <c r="BZ139" s="139">
        <f t="shared" si="19"/>
        <v>0.5285417238</v>
      </c>
      <c r="CA139" s="140">
        <f t="shared" si="20"/>
        <v>80.90958992</v>
      </c>
      <c r="CB139" s="141">
        <f t="shared" si="21"/>
        <v>162.0638196</v>
      </c>
      <c r="CC139" s="141">
        <f t="shared" si="22"/>
        <v>14.29452467</v>
      </c>
      <c r="CD139" s="174">
        <f t="shared" si="23"/>
        <v>0.3240148226</v>
      </c>
    </row>
    <row r="140" ht="15.75" customHeight="1">
      <c r="A140" s="111">
        <f t="shared" si="9"/>
        <v>27.24721397</v>
      </c>
      <c r="B140" s="112" t="s">
        <v>878</v>
      </c>
      <c r="C140" s="112" t="s">
        <v>879</v>
      </c>
      <c r="D140" s="113">
        <v>5.22</v>
      </c>
      <c r="E140" s="111">
        <v>0.35</v>
      </c>
      <c r="F140" s="111">
        <v>0.022</v>
      </c>
      <c r="G140" s="114">
        <v>36.701</v>
      </c>
      <c r="H140" s="114">
        <v>0.1296</v>
      </c>
      <c r="I140" s="114" t="s">
        <v>577</v>
      </c>
      <c r="J140" s="115">
        <f t="shared" si="10"/>
        <v>3.043389489</v>
      </c>
      <c r="K140" s="116" t="s">
        <v>277</v>
      </c>
      <c r="L140" s="153" t="s">
        <v>880</v>
      </c>
      <c r="M140" s="114" t="s">
        <v>372</v>
      </c>
      <c r="N140" s="154">
        <v>-0.01</v>
      </c>
      <c r="O140" s="118">
        <f t="shared" si="11"/>
        <v>3.033389489</v>
      </c>
      <c r="P140" s="119">
        <f t="shared" si="12"/>
        <v>0.6826442045</v>
      </c>
      <c r="Q140" s="114" t="s">
        <v>205</v>
      </c>
      <c r="R140" s="158" t="s">
        <v>287</v>
      </c>
      <c r="S140" s="97" t="str">
        <f t="shared" si="4"/>
        <v>HIP_3505_</v>
      </c>
      <c r="T140" s="121">
        <v>1.0</v>
      </c>
      <c r="U140" s="120">
        <v>0.0</v>
      </c>
      <c r="V140" s="120">
        <v>0.0</v>
      </c>
      <c r="W140" s="120">
        <v>0.0</v>
      </c>
      <c r="X140" s="120">
        <v>0.0</v>
      </c>
      <c r="Y140" s="122">
        <f t="shared" si="13"/>
        <v>1</v>
      </c>
      <c r="Z140" s="160" t="s">
        <v>287</v>
      </c>
      <c r="AA140" s="114" t="s">
        <v>287</v>
      </c>
      <c r="AB140" s="125">
        <v>40.9</v>
      </c>
      <c r="AC140" s="126" t="s">
        <v>297</v>
      </c>
      <c r="AD140" s="127">
        <v>1.43</v>
      </c>
      <c r="AE140" s="104" t="str">
        <f t="shared" si="14"/>
        <v>F3V_Fe-1</v>
      </c>
      <c r="AF140" s="104" t="str">
        <f t="shared" si="5"/>
        <v>HIP_3505_</v>
      </c>
      <c r="AG140" s="103">
        <v>1.0</v>
      </c>
      <c r="AH140" s="104" t="str">
        <f t="shared" si="6"/>
        <v>HD_4247_</v>
      </c>
      <c r="AI140" s="128" t="s">
        <v>277</v>
      </c>
      <c r="AJ140" s="129">
        <v>6829.0</v>
      </c>
      <c r="AK140" s="45">
        <v>95.0</v>
      </c>
      <c r="AL140" s="3" t="s">
        <v>881</v>
      </c>
      <c r="AM140" s="172"/>
      <c r="AN140" s="172">
        <v>4.2</v>
      </c>
      <c r="AO140" s="173" t="s">
        <v>429</v>
      </c>
      <c r="AP140" s="91" t="s">
        <v>429</v>
      </c>
      <c r="AQ140" s="172">
        <v>-1.0</v>
      </c>
      <c r="AR140" s="173">
        <v>0.0</v>
      </c>
      <c r="AS140" s="91" t="s">
        <v>429</v>
      </c>
      <c r="AT140" s="132">
        <f t="shared" si="15"/>
        <v>1.567691204</v>
      </c>
      <c r="AU140" s="133">
        <v>0.0</v>
      </c>
      <c r="AV140" s="134">
        <f>sqrt( (0.032*(AB140^1.5)*(400/$AV$7))^2 + 1^2)</f>
        <v>8.429706952</v>
      </c>
      <c r="AW140" s="3">
        <v>0.0</v>
      </c>
      <c r="AX140" s="43">
        <v>0.0</v>
      </c>
      <c r="AY140" s="43">
        <v>0.0</v>
      </c>
      <c r="AZ140" s="43">
        <f t="shared" si="17"/>
        <v>0</v>
      </c>
      <c r="BA140" s="135">
        <f t="shared" si="7"/>
        <v>1</v>
      </c>
      <c r="BB140" s="136" t="s">
        <v>320</v>
      </c>
      <c r="BC140" s="48" t="str">
        <f t="shared" ref="BC140:BD140" si="162">B140</f>
        <v>HIP_3505_</v>
      </c>
      <c r="BD140" s="106" t="str">
        <f t="shared" si="162"/>
        <v>HD_4247_</v>
      </c>
      <c r="BE140" s="137">
        <v>0.0</v>
      </c>
      <c r="BF140" s="48" t="s">
        <v>245</v>
      </c>
      <c r="BG140" s="50">
        <v>1.57290292</v>
      </c>
      <c r="BH140" s="50">
        <v>11.184982</v>
      </c>
      <c r="BI140" s="50">
        <v>-22.006136</v>
      </c>
      <c r="BJ140" s="50">
        <v>6303.05831</v>
      </c>
      <c r="BK140" s="50">
        <v>6155.54165</v>
      </c>
      <c r="BL140" s="50">
        <v>7.37190616</v>
      </c>
      <c r="BM140" s="50">
        <v>835.0</v>
      </c>
      <c r="BN140" s="50">
        <v>510537.123</v>
      </c>
      <c r="BO140" s="50">
        <v>498598.873</v>
      </c>
      <c r="BP140" s="50">
        <v>7.3784517</v>
      </c>
      <c r="BQ140" s="50">
        <v>67575.0</v>
      </c>
      <c r="BR140" s="169">
        <v>53942.4246</v>
      </c>
      <c r="BS140" s="50">
        <v>41904.5346</v>
      </c>
      <c r="BT140" s="50">
        <v>0.61498605</v>
      </c>
      <c r="BU140" s="50">
        <v>68139.0</v>
      </c>
      <c r="BV140" s="169">
        <v>666.093266</v>
      </c>
      <c r="BW140" s="50">
        <v>517.339933</v>
      </c>
      <c r="BX140" s="50">
        <v>0.61441797</v>
      </c>
      <c r="BY140" s="50">
        <v>842.0</v>
      </c>
      <c r="BZ140" s="139">
        <f t="shared" si="19"/>
        <v>2.194431872</v>
      </c>
      <c r="CA140" s="140">
        <f t="shared" si="20"/>
        <v>80.53784412</v>
      </c>
      <c r="CB140" s="141">
        <f t="shared" si="21"/>
        <v>992.9169429</v>
      </c>
      <c r="CC140" s="141">
        <f t="shared" si="22"/>
        <v>5.080552211</v>
      </c>
      <c r="CD140" s="187">
        <f t="shared" si="23"/>
        <v>0.1691570505</v>
      </c>
    </row>
    <row r="141" ht="15.75" customHeight="1">
      <c r="A141" s="111">
        <f t="shared" si="9"/>
        <v>5.881965423</v>
      </c>
      <c r="B141" s="112" t="s">
        <v>882</v>
      </c>
      <c r="C141" s="112" t="s">
        <v>883</v>
      </c>
      <c r="D141" s="113">
        <v>5.72</v>
      </c>
      <c r="E141" s="111">
        <v>1.024</v>
      </c>
      <c r="F141" s="111">
        <v>0.015</v>
      </c>
      <c r="G141" s="114">
        <v>170.0112</v>
      </c>
      <c r="H141" s="114">
        <v>0.0851</v>
      </c>
      <c r="I141" s="114" t="s">
        <v>577</v>
      </c>
      <c r="J141" s="115">
        <f t="shared" si="10"/>
        <v>6.872387664</v>
      </c>
      <c r="K141" s="144" t="s">
        <v>368</v>
      </c>
      <c r="L141" s="157" t="s">
        <v>884</v>
      </c>
      <c r="M141" s="114" t="s">
        <v>444</v>
      </c>
      <c r="N141" s="154">
        <v>-0.51</v>
      </c>
      <c r="O141" s="118">
        <f t="shared" si="11"/>
        <v>6.362387664</v>
      </c>
      <c r="P141" s="119">
        <f t="shared" si="12"/>
        <v>-0.6489550656</v>
      </c>
      <c r="Q141" s="154" t="s">
        <v>530</v>
      </c>
      <c r="R141" s="120">
        <v>17.0</v>
      </c>
      <c r="S141" s="97" t="str">
        <f t="shared" si="4"/>
        <v>HIP_73184_</v>
      </c>
      <c r="T141" s="121">
        <v>1.0</v>
      </c>
      <c r="U141" s="120">
        <v>0.0</v>
      </c>
      <c r="V141" s="178">
        <v>3.0</v>
      </c>
      <c r="W141" s="120">
        <v>0.0</v>
      </c>
      <c r="X141" s="120">
        <v>0.0</v>
      </c>
      <c r="Y141" s="156">
        <f t="shared" si="13"/>
        <v>4</v>
      </c>
      <c r="Z141" s="143">
        <v>-4.484</v>
      </c>
      <c r="AA141" s="114" t="s">
        <v>377</v>
      </c>
      <c r="AB141" s="147">
        <v>3.5</v>
      </c>
      <c r="AC141" s="126" t="s">
        <v>297</v>
      </c>
      <c r="AD141" s="127">
        <v>0.72</v>
      </c>
      <c r="AE141" s="104" t="str">
        <f t="shared" si="14"/>
        <v>K4V</v>
      </c>
      <c r="AF141" s="104" t="str">
        <f t="shared" si="5"/>
        <v>HIP_73184_</v>
      </c>
      <c r="AG141" s="103">
        <v>1.0</v>
      </c>
      <c r="AH141" s="104" t="str">
        <f t="shared" si="6"/>
        <v>HD_131977_</v>
      </c>
      <c r="AI141" s="179" t="s">
        <v>563</v>
      </c>
      <c r="AJ141" s="149">
        <v>4744.0</v>
      </c>
      <c r="AK141" s="45">
        <v>44.0</v>
      </c>
      <c r="AL141" s="3" t="s">
        <v>687</v>
      </c>
      <c r="AM141" s="130"/>
      <c r="AN141" s="130">
        <v>4.76</v>
      </c>
      <c r="AO141" s="131">
        <v>0.06</v>
      </c>
      <c r="AP141" s="3" t="s">
        <v>687</v>
      </c>
      <c r="AQ141" s="130">
        <v>0.12</v>
      </c>
      <c r="AR141" s="131">
        <v>0.03</v>
      </c>
      <c r="AS141" s="3" t="s">
        <v>687</v>
      </c>
      <c r="AT141" s="132">
        <f t="shared" si="15"/>
        <v>0.7012707928</v>
      </c>
      <c r="AU141" s="133">
        <v>0.0</v>
      </c>
      <c r="AV141" s="150">
        <v>0.0</v>
      </c>
      <c r="AW141" s="3">
        <v>1.0</v>
      </c>
      <c r="AX141" s="67">
        <v>2.0</v>
      </c>
      <c r="AY141" s="67">
        <v>1.0</v>
      </c>
      <c r="AZ141" s="67">
        <f t="shared" si="17"/>
        <v>4</v>
      </c>
      <c r="BA141" s="135">
        <f t="shared" si="7"/>
        <v>4</v>
      </c>
      <c r="BB141" s="170" t="s">
        <v>509</v>
      </c>
      <c r="BC141" s="48" t="str">
        <f t="shared" ref="BC141:BD141" si="163">B141</f>
        <v>HIP_73184_</v>
      </c>
      <c r="BD141" s="106" t="str">
        <f t="shared" si="163"/>
        <v>HD_131977_</v>
      </c>
      <c r="BE141" s="137">
        <v>0.0</v>
      </c>
      <c r="BF141" s="48" t="s">
        <v>384</v>
      </c>
      <c r="BG141" s="50">
        <v>0.58573336</v>
      </c>
      <c r="BH141" s="50">
        <v>224.36667</v>
      </c>
      <c r="BI141" s="50">
        <v>-21.415476</v>
      </c>
      <c r="BJ141" s="50">
        <v>6.4470134</v>
      </c>
      <c r="BK141" s="50">
        <v>5.56368007</v>
      </c>
      <c r="BL141" s="50">
        <v>1.11273601</v>
      </c>
      <c r="BM141" s="50">
        <v>5.0</v>
      </c>
      <c r="BN141" s="50">
        <v>92.2516171</v>
      </c>
      <c r="BO141" s="50">
        <v>90.1316171</v>
      </c>
      <c r="BP141" s="50">
        <v>7.51096809</v>
      </c>
      <c r="BQ141" s="50">
        <v>12.0</v>
      </c>
      <c r="BR141" s="152">
        <v>9.72601589</v>
      </c>
      <c r="BS141" s="50">
        <v>7.60601589</v>
      </c>
      <c r="BT141" s="50">
        <v>0.63383466</v>
      </c>
      <c r="BU141" s="50">
        <v>12.0</v>
      </c>
      <c r="BV141" s="152">
        <v>5.41136195</v>
      </c>
      <c r="BW141" s="50">
        <v>1.87802861</v>
      </c>
      <c r="BX141" s="50">
        <v>0.09390143</v>
      </c>
      <c r="BY141" s="50">
        <v>20.0</v>
      </c>
      <c r="BZ141" s="139">
        <f t="shared" si="19"/>
        <v>0.4737208144</v>
      </c>
      <c r="CA141" s="140">
        <f t="shared" si="20"/>
        <v>80.53784412</v>
      </c>
      <c r="CB141" s="141">
        <f t="shared" si="21"/>
        <v>140.3509121</v>
      </c>
      <c r="CC141" s="141">
        <f t="shared" si="22"/>
        <v>15.41035015</v>
      </c>
      <c r="CD141" s="174">
        <f t="shared" si="23"/>
        <v>0.3359646976</v>
      </c>
    </row>
    <row r="142" ht="15.75" customHeight="1">
      <c r="A142" s="111">
        <f t="shared" si="9"/>
        <v>21.64802051</v>
      </c>
      <c r="B142" s="112" t="s">
        <v>885</v>
      </c>
      <c r="C142" s="112" t="s">
        <v>886</v>
      </c>
      <c r="D142" s="113">
        <v>5.24</v>
      </c>
      <c r="E142" s="111">
        <v>0.459</v>
      </c>
      <c r="F142" s="111">
        <v>0.002</v>
      </c>
      <c r="G142" s="114">
        <v>46.1936</v>
      </c>
      <c r="H142" s="114">
        <v>0.1565</v>
      </c>
      <c r="I142" s="114" t="s">
        <v>577</v>
      </c>
      <c r="J142" s="115">
        <f t="shared" si="10"/>
        <v>3.562909047</v>
      </c>
      <c r="K142" s="116" t="s">
        <v>277</v>
      </c>
      <c r="L142" s="153" t="s">
        <v>578</v>
      </c>
      <c r="M142" s="114" t="s">
        <v>372</v>
      </c>
      <c r="N142" s="154">
        <v>-0.02</v>
      </c>
      <c r="O142" s="118">
        <f t="shared" si="11"/>
        <v>3.542909047</v>
      </c>
      <c r="P142" s="119">
        <f t="shared" si="12"/>
        <v>0.4788363812</v>
      </c>
      <c r="Q142" s="114" t="s">
        <v>205</v>
      </c>
      <c r="R142" s="120" t="s">
        <v>287</v>
      </c>
      <c r="S142" s="97" t="str">
        <f t="shared" si="4"/>
        <v>HIP_950_</v>
      </c>
      <c r="T142" s="121">
        <v>1.0</v>
      </c>
      <c r="U142" s="120">
        <v>0.0</v>
      </c>
      <c r="V142" s="120">
        <v>0.0</v>
      </c>
      <c r="W142" s="120">
        <v>0.0</v>
      </c>
      <c r="X142" s="120">
        <v>0.0</v>
      </c>
      <c r="Y142" s="122">
        <f t="shared" si="13"/>
        <v>1</v>
      </c>
      <c r="Z142" s="143">
        <v>-4.715</v>
      </c>
      <c r="AA142" s="114" t="s">
        <v>624</v>
      </c>
      <c r="AB142" s="125">
        <v>10.0</v>
      </c>
      <c r="AC142" s="126" t="s">
        <v>297</v>
      </c>
      <c r="AD142" s="127">
        <v>1.33</v>
      </c>
      <c r="AE142" s="104" t="str">
        <f t="shared" si="14"/>
        <v>F5V</v>
      </c>
      <c r="AF142" s="104" t="str">
        <f t="shared" si="5"/>
        <v>HIP_950_</v>
      </c>
      <c r="AG142" s="103">
        <v>1.0</v>
      </c>
      <c r="AH142" s="104" t="str">
        <f t="shared" si="6"/>
        <v>HD_739_</v>
      </c>
      <c r="AI142" s="128" t="s">
        <v>277</v>
      </c>
      <c r="AJ142" s="149">
        <v>6495.0</v>
      </c>
      <c r="AK142" s="45">
        <v>85.0</v>
      </c>
      <c r="AL142" s="3" t="s">
        <v>518</v>
      </c>
      <c r="AM142" s="130"/>
      <c r="AN142" s="130">
        <v>4.3</v>
      </c>
      <c r="AO142" s="131">
        <v>0.03</v>
      </c>
      <c r="AP142" s="3" t="s">
        <v>518</v>
      </c>
      <c r="AQ142" s="130">
        <v>-0.11</v>
      </c>
      <c r="AR142" s="131">
        <v>0.04</v>
      </c>
      <c r="AS142" s="3" t="s">
        <v>518</v>
      </c>
      <c r="AT142" s="132">
        <f t="shared" si="15"/>
        <v>1.370605672</v>
      </c>
      <c r="AU142" s="133">
        <v>0.0</v>
      </c>
      <c r="AV142" s="134">
        <f>sqrt( (0.032*(AB142^1.5)*(400/$AV$7))^2 + 1^2)</f>
        <v>1.42267354</v>
      </c>
      <c r="AW142" s="3">
        <v>1.0</v>
      </c>
      <c r="AX142" s="43">
        <v>0.0</v>
      </c>
      <c r="AY142" s="43">
        <v>0.0</v>
      </c>
      <c r="AZ142" s="43">
        <f t="shared" si="17"/>
        <v>1</v>
      </c>
      <c r="BA142" s="135">
        <f t="shared" si="7"/>
        <v>1</v>
      </c>
      <c r="BB142" s="136" t="s">
        <v>320</v>
      </c>
      <c r="BC142" s="48" t="str">
        <f t="shared" ref="BC142:BD142" si="164">B142</f>
        <v>HIP_950_</v>
      </c>
      <c r="BD142" s="106" t="str">
        <f t="shared" si="164"/>
        <v>HD_739_</v>
      </c>
      <c r="BE142" s="137">
        <v>0.0</v>
      </c>
      <c r="BF142" s="48" t="s">
        <v>471</v>
      </c>
      <c r="BG142" s="50">
        <v>1.35194662</v>
      </c>
      <c r="BH142" s="50">
        <v>2.9333694</v>
      </c>
      <c r="BI142" s="50">
        <v>-35.13312</v>
      </c>
      <c r="BJ142" s="50">
        <v>46.2755683</v>
      </c>
      <c r="BK142" s="50">
        <v>45.0389017</v>
      </c>
      <c r="BL142" s="50">
        <v>6.43412881</v>
      </c>
      <c r="BM142" s="50">
        <v>7.0</v>
      </c>
      <c r="BN142" s="50">
        <v>3742.84437</v>
      </c>
      <c r="BO142" s="50">
        <v>3648.15103</v>
      </c>
      <c r="BP142" s="50">
        <v>6.80625193</v>
      </c>
      <c r="BQ142" s="50">
        <v>536.0</v>
      </c>
      <c r="BR142" s="169">
        <v>401.74042</v>
      </c>
      <c r="BS142" s="50">
        <v>306.693753</v>
      </c>
      <c r="BT142" s="50">
        <v>0.57006274</v>
      </c>
      <c r="BU142" s="50">
        <v>538.0</v>
      </c>
      <c r="BV142" s="152">
        <v>5.74058205</v>
      </c>
      <c r="BW142" s="50">
        <v>4.32724872</v>
      </c>
      <c r="BX142" s="50">
        <v>0.54090609</v>
      </c>
      <c r="BY142" s="50">
        <v>8.0</v>
      </c>
      <c r="BZ142" s="139">
        <f t="shared" si="19"/>
        <v>1.735474315</v>
      </c>
      <c r="CA142" s="140">
        <f t="shared" si="20"/>
        <v>80.16780634</v>
      </c>
      <c r="CB142" s="141">
        <f t="shared" si="21"/>
        <v>724.101175</v>
      </c>
      <c r="CC142" s="141">
        <f t="shared" si="22"/>
        <v>5.923863911</v>
      </c>
      <c r="CD142" s="187">
        <f t="shared" si="23"/>
        <v>0.1810399832</v>
      </c>
    </row>
    <row r="143" ht="15.75" customHeight="1">
      <c r="A143" s="111">
        <f t="shared" si="9"/>
        <v>20.45403875</v>
      </c>
      <c r="B143" s="112" t="s">
        <v>887</v>
      </c>
      <c r="C143" s="112" t="s">
        <v>888</v>
      </c>
      <c r="D143" s="113">
        <v>5.31</v>
      </c>
      <c r="E143" s="111">
        <v>0.665</v>
      </c>
      <c r="F143" s="111">
        <v>0.012</v>
      </c>
      <c r="G143" s="114">
        <v>48.8901</v>
      </c>
      <c r="H143" s="114">
        <v>0.1153</v>
      </c>
      <c r="I143" s="114" t="s">
        <v>577</v>
      </c>
      <c r="J143" s="115">
        <f t="shared" si="10"/>
        <v>3.756104628</v>
      </c>
      <c r="K143" s="144" t="s">
        <v>368</v>
      </c>
      <c r="L143" s="145" t="s">
        <v>889</v>
      </c>
      <c r="M143" s="114" t="s">
        <v>372</v>
      </c>
      <c r="N143" s="154">
        <v>-0.085</v>
      </c>
      <c r="O143" s="118">
        <f t="shared" si="11"/>
        <v>3.671104628</v>
      </c>
      <c r="P143" s="119">
        <f t="shared" si="12"/>
        <v>0.4275581489</v>
      </c>
      <c r="Q143" s="114" t="s">
        <v>517</v>
      </c>
      <c r="R143" s="120" t="s">
        <v>287</v>
      </c>
      <c r="S143" s="97" t="str">
        <f t="shared" si="4"/>
        <v>HIP_110649_</v>
      </c>
      <c r="T143" s="121">
        <v>1.0</v>
      </c>
      <c r="U143" s="121">
        <v>1.0</v>
      </c>
      <c r="V143" s="120">
        <v>0.0</v>
      </c>
      <c r="W143" s="120">
        <v>0.0</v>
      </c>
      <c r="X143" s="120">
        <v>0.0</v>
      </c>
      <c r="Y143" s="122">
        <f t="shared" si="13"/>
        <v>2</v>
      </c>
      <c r="Z143" s="146">
        <v>-5.07</v>
      </c>
      <c r="AA143" s="114" t="s">
        <v>377</v>
      </c>
      <c r="AB143" s="147">
        <v>1.8</v>
      </c>
      <c r="AC143" s="126" t="s">
        <v>297</v>
      </c>
      <c r="AD143" s="127">
        <v>1.02</v>
      </c>
      <c r="AE143" s="104" t="str">
        <f t="shared" si="14"/>
        <v>G2IV-V</v>
      </c>
      <c r="AF143" s="104" t="str">
        <f t="shared" si="5"/>
        <v>HIP_110649_</v>
      </c>
      <c r="AG143" s="103">
        <v>1.0</v>
      </c>
      <c r="AH143" s="104" t="str">
        <f t="shared" si="6"/>
        <v>HD_212330_</v>
      </c>
      <c r="AI143" s="148" t="s">
        <v>379</v>
      </c>
      <c r="AJ143" s="149">
        <v>5739.0</v>
      </c>
      <c r="AK143" s="45">
        <v>44.0</v>
      </c>
      <c r="AL143" s="3" t="s">
        <v>687</v>
      </c>
      <c r="AM143" s="130"/>
      <c r="AN143" s="130">
        <v>4.15</v>
      </c>
      <c r="AO143" s="131">
        <v>0.06</v>
      </c>
      <c r="AP143" s="3" t="s">
        <v>687</v>
      </c>
      <c r="AQ143" s="130">
        <v>0.05</v>
      </c>
      <c r="AR143" s="131">
        <v>0.03</v>
      </c>
      <c r="AS143" s="3" t="s">
        <v>687</v>
      </c>
      <c r="AT143" s="132">
        <f t="shared" si="15"/>
        <v>1.654852421</v>
      </c>
      <c r="AU143" s="133">
        <v>0.0</v>
      </c>
      <c r="AV143" s="150">
        <v>0.0</v>
      </c>
      <c r="AW143" s="3">
        <v>1.0</v>
      </c>
      <c r="AX143" s="67">
        <v>2.0</v>
      </c>
      <c r="AY143" s="67">
        <v>1.0</v>
      </c>
      <c r="AZ143" s="67">
        <f t="shared" si="17"/>
        <v>4</v>
      </c>
      <c r="BA143" s="135">
        <f t="shared" si="7"/>
        <v>2</v>
      </c>
      <c r="BB143" s="170" t="s">
        <v>509</v>
      </c>
      <c r="BC143" s="48" t="str">
        <f t="shared" ref="BC143:BD143" si="165">B143</f>
        <v>HIP_110649_</v>
      </c>
      <c r="BD143" s="106" t="str">
        <f t="shared" si="165"/>
        <v>HD_212330_</v>
      </c>
      <c r="BE143" s="137">
        <v>0.0</v>
      </c>
      <c r="BF143" s="48" t="s">
        <v>92</v>
      </c>
      <c r="BG143" s="50">
        <v>1.40712879</v>
      </c>
      <c r="BH143" s="50">
        <v>336.23495</v>
      </c>
      <c r="BI143" s="50">
        <v>-57.797417</v>
      </c>
      <c r="BJ143" s="50">
        <v>7.48703617</v>
      </c>
      <c r="BK143" s="50">
        <v>7.13370284</v>
      </c>
      <c r="BL143" s="50">
        <v>3.56685142</v>
      </c>
      <c r="BM143" s="50">
        <v>2.0</v>
      </c>
      <c r="BN143" s="50">
        <v>294.921632</v>
      </c>
      <c r="BO143" s="50">
        <v>288.914965</v>
      </c>
      <c r="BP143" s="50">
        <v>8.49749897</v>
      </c>
      <c r="BQ143" s="50">
        <v>34.0</v>
      </c>
      <c r="BR143" s="50">
        <v>30.3143844</v>
      </c>
      <c r="BS143" s="50">
        <v>24.3077177</v>
      </c>
      <c r="BT143" s="50">
        <v>0.71493287</v>
      </c>
      <c r="BU143" s="50">
        <v>34.0</v>
      </c>
      <c r="BV143" s="152">
        <v>5.24438142</v>
      </c>
      <c r="BW143" s="50">
        <v>3.30104808</v>
      </c>
      <c r="BX143" s="50">
        <v>0.30009528</v>
      </c>
      <c r="BY143" s="50">
        <v>11.0</v>
      </c>
      <c r="BZ143" s="139">
        <f t="shared" si="19"/>
        <v>1.635984085</v>
      </c>
      <c r="CA143" s="140">
        <f t="shared" si="20"/>
        <v>79.9834255</v>
      </c>
      <c r="CB143" s="141">
        <f t="shared" si="21"/>
        <v>756.7741911</v>
      </c>
      <c r="CC143" s="141">
        <f t="shared" si="22"/>
        <v>6.967073073</v>
      </c>
      <c r="CD143" s="174">
        <f t="shared" si="23"/>
        <v>0.2355190115</v>
      </c>
    </row>
    <row r="144" ht="15.75" customHeight="1">
      <c r="A144" s="111">
        <f t="shared" si="9"/>
        <v>22.73016566</v>
      </c>
      <c r="B144" s="112" t="s">
        <v>890</v>
      </c>
      <c r="C144" s="112" t="s">
        <v>891</v>
      </c>
      <c r="D144" s="113">
        <v>5.25</v>
      </c>
      <c r="E144" s="111">
        <v>0.399</v>
      </c>
      <c r="F144" s="111">
        <v>0.004</v>
      </c>
      <c r="G144" s="114">
        <v>43.9944</v>
      </c>
      <c r="H144" s="114">
        <v>0.2712</v>
      </c>
      <c r="I144" s="114" t="s">
        <v>577</v>
      </c>
      <c r="J144" s="115">
        <f t="shared" si="10"/>
        <v>3.466986996</v>
      </c>
      <c r="K144" s="116" t="s">
        <v>277</v>
      </c>
      <c r="L144" s="153" t="s">
        <v>892</v>
      </c>
      <c r="M144" s="114" t="s">
        <v>281</v>
      </c>
      <c r="N144" s="154">
        <v>-0.015</v>
      </c>
      <c r="O144" s="118">
        <f t="shared" si="11"/>
        <v>3.451986996</v>
      </c>
      <c r="P144" s="119">
        <f t="shared" si="12"/>
        <v>0.5152052017</v>
      </c>
      <c r="Q144" s="114" t="s">
        <v>517</v>
      </c>
      <c r="R144" s="120" t="s">
        <v>287</v>
      </c>
      <c r="S144" s="97" t="str">
        <f t="shared" si="4"/>
        <v>HIP_51502_</v>
      </c>
      <c r="T144" s="121">
        <v>1.0</v>
      </c>
      <c r="U144" s="121">
        <v>1.0</v>
      </c>
      <c r="V144" s="120">
        <v>0.0</v>
      </c>
      <c r="W144" s="120">
        <v>0.0</v>
      </c>
      <c r="X144" s="120">
        <v>0.0</v>
      </c>
      <c r="Y144" s="122">
        <f t="shared" si="13"/>
        <v>2</v>
      </c>
      <c r="Z144" s="160" t="s">
        <v>893</v>
      </c>
      <c r="AA144" s="114" t="s">
        <v>449</v>
      </c>
      <c r="AB144" s="125">
        <v>94.2</v>
      </c>
      <c r="AC144" s="126" t="s">
        <v>297</v>
      </c>
      <c r="AD144" s="127">
        <v>1.39</v>
      </c>
      <c r="AE144" s="104" t="str">
        <f t="shared" si="14"/>
        <v>F4VkF2mF2</v>
      </c>
      <c r="AF144" s="104" t="str">
        <f t="shared" si="5"/>
        <v>HIP_51502_</v>
      </c>
      <c r="AG144" s="103">
        <v>1.0</v>
      </c>
      <c r="AH144" s="104" t="str">
        <f t="shared" si="6"/>
        <v>HD_90089_</v>
      </c>
      <c r="AI144" s="128" t="s">
        <v>277</v>
      </c>
      <c r="AJ144" s="129">
        <v>6758.0</v>
      </c>
      <c r="AK144" s="45">
        <v>90.0</v>
      </c>
      <c r="AL144" s="3" t="s">
        <v>595</v>
      </c>
      <c r="AM144" s="172"/>
      <c r="AN144" s="172">
        <v>4.2</v>
      </c>
      <c r="AO144" s="173" t="s">
        <v>429</v>
      </c>
      <c r="AP144" s="91" t="s">
        <v>429</v>
      </c>
      <c r="AQ144" s="172">
        <v>0.0</v>
      </c>
      <c r="AR144" s="173">
        <v>0.0</v>
      </c>
      <c r="AS144" s="91" t="s">
        <v>429</v>
      </c>
      <c r="AT144" s="132">
        <f t="shared" si="15"/>
        <v>1.320136597</v>
      </c>
      <c r="AU144" s="133">
        <v>0.0</v>
      </c>
      <c r="AV144" s="134">
        <f>sqrt( (0.032*(AB144^1.5)*(400/$AV$7))^2 + 1^2)</f>
        <v>29.27385204</v>
      </c>
      <c r="AW144" s="3">
        <v>0.0</v>
      </c>
      <c r="AX144" s="43">
        <v>0.0</v>
      </c>
      <c r="AY144" s="43">
        <v>0.0</v>
      </c>
      <c r="AZ144" s="43">
        <f t="shared" si="17"/>
        <v>0</v>
      </c>
      <c r="BA144" s="135">
        <f t="shared" si="7"/>
        <v>2</v>
      </c>
      <c r="BB144" s="136" t="s">
        <v>320</v>
      </c>
      <c r="BC144" s="48" t="str">
        <f t="shared" ref="BC144:BD144" si="166">B144</f>
        <v>HIP_51502_</v>
      </c>
      <c r="BD144" s="106" t="str">
        <f t="shared" si="166"/>
        <v>HD_90089_</v>
      </c>
      <c r="BE144" s="137">
        <v>0.0</v>
      </c>
      <c r="BF144" s="48" t="s">
        <v>313</v>
      </c>
      <c r="BG144" s="50">
        <v>1.55074828</v>
      </c>
      <c r="BH144" s="50">
        <v>157.76944</v>
      </c>
      <c r="BI144" s="50">
        <v>82.558586</v>
      </c>
      <c r="BJ144" s="50">
        <v>12463.6961</v>
      </c>
      <c r="BK144" s="50">
        <v>12083.1561</v>
      </c>
      <c r="BL144" s="50">
        <v>5.60963605</v>
      </c>
      <c r="BM144" s="50">
        <v>2154.0</v>
      </c>
      <c r="BN144" s="50">
        <v>1009551.96</v>
      </c>
      <c r="BO144" s="50">
        <v>978735.641</v>
      </c>
      <c r="BP144" s="50">
        <v>5.61098675</v>
      </c>
      <c r="BQ144" s="50">
        <v>174432.0</v>
      </c>
      <c r="BR144" s="169">
        <v>113291.521</v>
      </c>
      <c r="BS144" s="50">
        <v>82255.6041</v>
      </c>
      <c r="BT144" s="50">
        <v>0.46822601</v>
      </c>
      <c r="BU144" s="50">
        <v>175675.0</v>
      </c>
      <c r="BV144" s="169">
        <v>1398.69129</v>
      </c>
      <c r="BW144" s="50">
        <v>1015.50129</v>
      </c>
      <c r="BX144" s="50">
        <v>0.4681887</v>
      </c>
      <c r="BY144" s="50">
        <v>2169.0</v>
      </c>
      <c r="BZ144" s="139">
        <f t="shared" si="19"/>
        <v>1.809683392</v>
      </c>
      <c r="CA144" s="140">
        <f t="shared" si="20"/>
        <v>79.61593504</v>
      </c>
      <c r="CB144" s="141">
        <f t="shared" si="21"/>
        <v>754.2134761</v>
      </c>
      <c r="CC144" s="141">
        <f t="shared" si="22"/>
        <v>5.674548185</v>
      </c>
      <c r="CD144" s="187">
        <f t="shared" si="23"/>
        <v>0.172032833</v>
      </c>
    </row>
    <row r="145" ht="15.75" customHeight="1">
      <c r="A145" s="111">
        <f t="shared" si="9"/>
        <v>3.970940656</v>
      </c>
      <c r="B145" s="112" t="s">
        <v>894</v>
      </c>
      <c r="C145" s="112" t="s">
        <v>895</v>
      </c>
      <c r="D145" s="113">
        <v>6.69</v>
      </c>
      <c r="E145" s="111">
        <v>1.397</v>
      </c>
      <c r="F145" s="111">
        <v>0.002</v>
      </c>
      <c r="G145" s="114">
        <v>251.8295</v>
      </c>
      <c r="H145" s="114">
        <v>0.0559</v>
      </c>
      <c r="I145" s="114" t="s">
        <v>577</v>
      </c>
      <c r="J145" s="115">
        <f t="shared" si="10"/>
        <v>8.695533016</v>
      </c>
      <c r="K145" s="116" t="s">
        <v>896</v>
      </c>
      <c r="L145" s="193" t="s">
        <v>897</v>
      </c>
      <c r="M145" s="114" t="s">
        <v>444</v>
      </c>
      <c r="N145" s="154">
        <v>-1.44</v>
      </c>
      <c r="O145" s="118">
        <f t="shared" si="11"/>
        <v>7.255533016</v>
      </c>
      <c r="P145" s="119">
        <f t="shared" si="12"/>
        <v>-1.006213206</v>
      </c>
      <c r="Q145" s="114" t="s">
        <v>502</v>
      </c>
      <c r="R145" s="120">
        <v>10.0</v>
      </c>
      <c r="S145" s="97" t="str">
        <f t="shared" si="4"/>
        <v>HIP_105090_</v>
      </c>
      <c r="T145" s="121">
        <v>1.0</v>
      </c>
      <c r="U145" s="121">
        <v>1.0</v>
      </c>
      <c r="V145" s="155">
        <v>2.0</v>
      </c>
      <c r="W145" s="120">
        <v>0.0</v>
      </c>
      <c r="X145" s="120">
        <v>0.0</v>
      </c>
      <c r="Y145" s="156">
        <f t="shared" si="13"/>
        <v>4</v>
      </c>
      <c r="Z145" s="143">
        <v>-4.605</v>
      </c>
      <c r="AA145" s="114" t="s">
        <v>353</v>
      </c>
      <c r="AB145" s="147">
        <v>0.9</v>
      </c>
      <c r="AC145" s="126" t="s">
        <v>297</v>
      </c>
      <c r="AD145" s="127">
        <v>0.49</v>
      </c>
      <c r="AE145" s="104" t="str">
        <f t="shared" si="14"/>
        <v>M1V</v>
      </c>
      <c r="AF145" s="104" t="str">
        <f t="shared" si="5"/>
        <v>HIP_105090_</v>
      </c>
      <c r="AG145" s="103">
        <v>1.0</v>
      </c>
      <c r="AH145" s="104" t="str">
        <f t="shared" si="6"/>
        <v>HD_202560_</v>
      </c>
      <c r="AI145" s="194" t="s">
        <v>898</v>
      </c>
      <c r="AJ145" s="149">
        <v>3599.0</v>
      </c>
      <c r="AK145" s="45">
        <v>52.0</v>
      </c>
      <c r="AL145" s="3" t="s">
        <v>899</v>
      </c>
      <c r="AM145" s="166"/>
      <c r="AN145" s="166">
        <v>4.78</v>
      </c>
      <c r="AO145" s="167">
        <v>0.02</v>
      </c>
      <c r="AP145" s="29" t="s">
        <v>900</v>
      </c>
      <c r="AQ145" s="166">
        <v>-0.39</v>
      </c>
      <c r="AR145" s="167">
        <v>0.06</v>
      </c>
      <c r="AS145" s="29" t="s">
        <v>590</v>
      </c>
      <c r="AT145" s="132">
        <f t="shared" si="15"/>
        <v>0.8075740373</v>
      </c>
      <c r="AU145" s="133">
        <v>0.0</v>
      </c>
      <c r="AV145" s="150">
        <v>0.0</v>
      </c>
      <c r="AW145" s="3">
        <v>1.0</v>
      </c>
      <c r="AX145" s="67">
        <v>2.0</v>
      </c>
      <c r="AY145" s="43">
        <v>0.0</v>
      </c>
      <c r="AZ145" s="43">
        <f t="shared" si="17"/>
        <v>3</v>
      </c>
      <c r="BA145" s="135">
        <f t="shared" si="7"/>
        <v>4</v>
      </c>
      <c r="BB145" s="151" t="s">
        <v>901</v>
      </c>
      <c r="BC145" s="48" t="str">
        <f t="shared" ref="BC145:BD145" si="167">B145</f>
        <v>HIP_105090_</v>
      </c>
      <c r="BD145" s="106" t="str">
        <f t="shared" si="167"/>
        <v>HD_202560_</v>
      </c>
      <c r="BE145" s="137">
        <v>0.0</v>
      </c>
      <c r="BF145" s="48" t="s">
        <v>70</v>
      </c>
      <c r="BG145" s="50">
        <v>0.47220627</v>
      </c>
      <c r="BH145" s="50">
        <v>319.31363</v>
      </c>
      <c r="BI145" s="50">
        <v>-38.867363</v>
      </c>
      <c r="BJ145" s="50">
        <v>5.46452316</v>
      </c>
      <c r="BK145" s="50">
        <v>4.7578565</v>
      </c>
      <c r="BL145" s="50">
        <v>1.18946412</v>
      </c>
      <c r="BM145" s="50">
        <v>4.0</v>
      </c>
      <c r="BN145" s="50">
        <v>97.9365941</v>
      </c>
      <c r="BO145" s="50">
        <v>96.3465941</v>
      </c>
      <c r="BP145" s="50">
        <v>10.7051771</v>
      </c>
      <c r="BQ145" s="50">
        <v>9.0</v>
      </c>
      <c r="BR145" s="152">
        <v>9.78179573</v>
      </c>
      <c r="BS145" s="50">
        <v>8.19179573</v>
      </c>
      <c r="BT145" s="50">
        <v>0.91019953</v>
      </c>
      <c r="BU145" s="50">
        <v>9.0</v>
      </c>
      <c r="BV145" s="152">
        <v>5.278199</v>
      </c>
      <c r="BW145" s="50">
        <v>1.92153233</v>
      </c>
      <c r="BX145" s="50">
        <v>0.10113328</v>
      </c>
      <c r="BY145" s="50">
        <v>19.0</v>
      </c>
      <c r="BZ145" s="139">
        <f t="shared" si="19"/>
        <v>0.313973791</v>
      </c>
      <c r="CA145" s="140">
        <f t="shared" si="20"/>
        <v>79.0678628</v>
      </c>
      <c r="CB145" s="141">
        <f t="shared" si="21"/>
        <v>91.79939985</v>
      </c>
      <c r="CC145" s="141">
        <f t="shared" si="22"/>
        <v>22.94537978</v>
      </c>
      <c r="CD145" s="174">
        <f t="shared" si="23"/>
        <v>0.4846520583</v>
      </c>
    </row>
    <row r="146" ht="15.75" customHeight="1">
      <c r="A146" s="111">
        <f t="shared" si="9"/>
        <v>11.20346501</v>
      </c>
      <c r="B146" s="112" t="s">
        <v>902</v>
      </c>
      <c r="C146" s="112" t="s">
        <v>903</v>
      </c>
      <c r="D146" s="113">
        <v>5.4</v>
      </c>
      <c r="E146" s="111">
        <v>0.77</v>
      </c>
      <c r="F146" s="111">
        <v>0.002</v>
      </c>
      <c r="G146" s="114">
        <v>89.2581</v>
      </c>
      <c r="H146" s="114">
        <v>0.1928</v>
      </c>
      <c r="I146" s="114" t="s">
        <v>577</v>
      </c>
      <c r="J146" s="115">
        <f t="shared" si="10"/>
        <v>5.15323819</v>
      </c>
      <c r="K146" s="144" t="s">
        <v>368</v>
      </c>
      <c r="L146" s="145" t="s">
        <v>904</v>
      </c>
      <c r="M146" s="114" t="s">
        <v>444</v>
      </c>
      <c r="N146" s="154">
        <v>-0.14</v>
      </c>
      <c r="O146" s="118">
        <f t="shared" si="11"/>
        <v>5.01323819</v>
      </c>
      <c r="P146" s="119">
        <f t="shared" si="12"/>
        <v>-0.1092952759</v>
      </c>
      <c r="Q146" s="154" t="s">
        <v>502</v>
      </c>
      <c r="R146" s="120">
        <v>59.0</v>
      </c>
      <c r="S146" s="97" t="str">
        <f t="shared" si="4"/>
        <v>HIP_47080_</v>
      </c>
      <c r="T146" s="121">
        <v>1.0</v>
      </c>
      <c r="U146" s="121">
        <v>1.0</v>
      </c>
      <c r="V146" s="165">
        <v>1.0</v>
      </c>
      <c r="W146" s="120">
        <v>0.0</v>
      </c>
      <c r="X146" s="120">
        <v>0.0</v>
      </c>
      <c r="Y146" s="122">
        <f t="shared" si="13"/>
        <v>3</v>
      </c>
      <c r="Z146" s="143">
        <v>-4.638</v>
      </c>
      <c r="AA146" s="114" t="s">
        <v>408</v>
      </c>
      <c r="AB146" s="147">
        <v>2.3</v>
      </c>
      <c r="AC146" s="126" t="s">
        <v>297</v>
      </c>
      <c r="AD146" s="127">
        <v>0.94</v>
      </c>
      <c r="AE146" s="104" t="str">
        <f t="shared" si="14"/>
        <v>G8Va</v>
      </c>
      <c r="AF146" s="104" t="str">
        <f t="shared" si="5"/>
        <v>HIP_47080_</v>
      </c>
      <c r="AG146" s="103">
        <v>1.0</v>
      </c>
      <c r="AH146" s="104" t="str">
        <f t="shared" si="6"/>
        <v>HD_82885_</v>
      </c>
      <c r="AI146" s="179" t="s">
        <v>563</v>
      </c>
      <c r="AJ146" s="149">
        <v>5511.0</v>
      </c>
      <c r="AK146" s="45">
        <v>45.0</v>
      </c>
      <c r="AL146" s="3" t="s">
        <v>518</v>
      </c>
      <c r="AM146" s="130"/>
      <c r="AN146" s="130">
        <v>4.46</v>
      </c>
      <c r="AO146" s="131">
        <v>0.03</v>
      </c>
      <c r="AP146" s="3" t="s">
        <v>518</v>
      </c>
      <c r="AQ146" s="130">
        <v>0.28</v>
      </c>
      <c r="AR146" s="131">
        <v>0.06</v>
      </c>
      <c r="AS146" s="3" t="s">
        <v>518</v>
      </c>
      <c r="AT146" s="132">
        <f t="shared" si="15"/>
        <v>0.9672621303</v>
      </c>
      <c r="AU146" s="133">
        <v>0.0</v>
      </c>
      <c r="AV146" s="150">
        <v>0.0</v>
      </c>
      <c r="AW146" s="3">
        <v>1.0</v>
      </c>
      <c r="AX146" s="67">
        <v>2.0</v>
      </c>
      <c r="AY146" s="67">
        <v>1.0</v>
      </c>
      <c r="AZ146" s="67">
        <f t="shared" si="17"/>
        <v>4</v>
      </c>
      <c r="BA146" s="135">
        <f t="shared" si="7"/>
        <v>3</v>
      </c>
      <c r="BB146" s="170" t="s">
        <v>509</v>
      </c>
      <c r="BC146" s="48" t="str">
        <f t="shared" ref="BC146:BD146" si="168">B146</f>
        <v>HIP_47080_</v>
      </c>
      <c r="BD146" s="106" t="str">
        <f t="shared" si="168"/>
        <v>HD_82885_</v>
      </c>
      <c r="BE146" s="137">
        <v>0.0</v>
      </c>
      <c r="BF146" s="48" t="s">
        <v>298</v>
      </c>
      <c r="BG146" s="50">
        <v>0.94536108</v>
      </c>
      <c r="BH146" s="50">
        <v>143.9146</v>
      </c>
      <c r="BI146" s="50">
        <v>35.810135</v>
      </c>
      <c r="BJ146" s="50">
        <v>5.77433876</v>
      </c>
      <c r="BK146" s="50">
        <v>5.06767209</v>
      </c>
      <c r="BL146" s="50">
        <v>1.26691802</v>
      </c>
      <c r="BM146" s="50">
        <v>4.0</v>
      </c>
      <c r="BN146" s="50">
        <v>105.27036</v>
      </c>
      <c r="BO146" s="50">
        <v>102.62036</v>
      </c>
      <c r="BP146" s="50">
        <v>6.84135733</v>
      </c>
      <c r="BQ146" s="50">
        <v>15.0</v>
      </c>
      <c r="BR146" s="152">
        <v>11.2875684</v>
      </c>
      <c r="BS146" s="50">
        <v>8.63756842</v>
      </c>
      <c r="BT146" s="50">
        <v>0.57583789</v>
      </c>
      <c r="BU146" s="50">
        <v>15.0</v>
      </c>
      <c r="BV146" s="152">
        <v>5.38276296</v>
      </c>
      <c r="BW146" s="50">
        <v>2.0260963</v>
      </c>
      <c r="BX146" s="50">
        <v>0.10663665</v>
      </c>
      <c r="BY146" s="50">
        <v>19.0</v>
      </c>
      <c r="BZ146" s="139">
        <f t="shared" si="19"/>
        <v>0.8817639964</v>
      </c>
      <c r="CA146" s="140">
        <f t="shared" si="20"/>
        <v>78.70457897</v>
      </c>
      <c r="CB146" s="141">
        <f t="shared" si="21"/>
        <v>311.9337764</v>
      </c>
      <c r="CC146" s="141">
        <f t="shared" si="22"/>
        <v>9.885528235</v>
      </c>
      <c r="CD146" s="174">
        <f t="shared" si="23"/>
        <v>0.25147701</v>
      </c>
    </row>
    <row r="147" ht="15.75" customHeight="1">
      <c r="A147" s="111">
        <f t="shared" si="9"/>
        <v>14.92630881</v>
      </c>
      <c r="B147" s="112" t="s">
        <v>905</v>
      </c>
      <c r="C147" s="112" t="s">
        <v>906</v>
      </c>
      <c r="D147" s="113">
        <v>5.37</v>
      </c>
      <c r="E147" s="111">
        <v>0.676</v>
      </c>
      <c r="F147" s="111">
        <v>0.004</v>
      </c>
      <c r="G147" s="114">
        <v>66.9958</v>
      </c>
      <c r="H147" s="114">
        <v>0.2141</v>
      </c>
      <c r="I147" s="114" t="s">
        <v>577</v>
      </c>
      <c r="J147" s="115">
        <f t="shared" si="10"/>
        <v>4.500237887</v>
      </c>
      <c r="K147" s="144" t="s">
        <v>368</v>
      </c>
      <c r="L147" s="145" t="s">
        <v>907</v>
      </c>
      <c r="M147" s="114" t="s">
        <v>444</v>
      </c>
      <c r="N147" s="154">
        <v>-0.095</v>
      </c>
      <c r="O147" s="118">
        <f t="shared" si="11"/>
        <v>4.405237887</v>
      </c>
      <c r="P147" s="119">
        <f t="shared" si="12"/>
        <v>0.1339048452</v>
      </c>
      <c r="Q147" s="154" t="s">
        <v>502</v>
      </c>
      <c r="R147" s="120">
        <v>97.0</v>
      </c>
      <c r="S147" s="97" t="str">
        <f t="shared" si="4"/>
        <v>HIP_49081_</v>
      </c>
      <c r="T147" s="121">
        <v>1.0</v>
      </c>
      <c r="U147" s="121">
        <v>1.0</v>
      </c>
      <c r="V147" s="165">
        <v>1.0</v>
      </c>
      <c r="W147" s="120">
        <v>0.0</v>
      </c>
      <c r="X147" s="120">
        <v>0.0</v>
      </c>
      <c r="Y147" s="122">
        <f t="shared" si="13"/>
        <v>3</v>
      </c>
      <c r="Z147" s="146">
        <v>-5.13</v>
      </c>
      <c r="AA147" s="114" t="s">
        <v>645</v>
      </c>
      <c r="AB147" s="147">
        <v>1.8</v>
      </c>
      <c r="AC147" s="126" t="s">
        <v>297</v>
      </c>
      <c r="AD147" s="127">
        <v>1.0</v>
      </c>
      <c r="AE147" s="104" t="str">
        <f t="shared" si="14"/>
        <v>G3Va_Hdel1</v>
      </c>
      <c r="AF147" s="104" t="str">
        <f t="shared" si="5"/>
        <v>HIP_49081_</v>
      </c>
      <c r="AG147" s="103">
        <v>1.0</v>
      </c>
      <c r="AH147" s="104" t="str">
        <f t="shared" si="6"/>
        <v>HD_86728_</v>
      </c>
      <c r="AI147" s="148" t="s">
        <v>379</v>
      </c>
      <c r="AJ147" s="149">
        <v>5753.0</v>
      </c>
      <c r="AK147" s="45">
        <v>41.0</v>
      </c>
      <c r="AL147" s="3" t="s">
        <v>558</v>
      </c>
      <c r="AM147" s="130"/>
      <c r="AN147" s="130">
        <v>4.3</v>
      </c>
      <c r="AO147" s="131">
        <v>0.04</v>
      </c>
      <c r="AP147" s="3" t="s">
        <v>558</v>
      </c>
      <c r="AQ147" s="130">
        <v>0.26</v>
      </c>
      <c r="AR147" s="131">
        <v>0.03</v>
      </c>
      <c r="AS147" s="3" t="s">
        <v>558</v>
      </c>
      <c r="AT147" s="132">
        <f t="shared" si="15"/>
        <v>1.174400749</v>
      </c>
      <c r="AU147" s="133">
        <v>0.0</v>
      </c>
      <c r="AV147" s="150">
        <v>0.0</v>
      </c>
      <c r="AW147" s="3">
        <v>1.0</v>
      </c>
      <c r="AX147" s="67">
        <v>2.0</v>
      </c>
      <c r="AY147" s="67">
        <v>1.0</v>
      </c>
      <c r="AZ147" s="67">
        <f t="shared" si="17"/>
        <v>4</v>
      </c>
      <c r="BA147" s="135">
        <f t="shared" si="7"/>
        <v>3</v>
      </c>
      <c r="BB147" s="170" t="s">
        <v>509</v>
      </c>
      <c r="BC147" s="48" t="str">
        <f t="shared" ref="BC147:BD147" si="169">B147</f>
        <v>HIP_49081_</v>
      </c>
      <c r="BD147" s="106" t="str">
        <f t="shared" si="169"/>
        <v>HD_86728_</v>
      </c>
      <c r="BE147" s="177" t="s">
        <v>539</v>
      </c>
      <c r="BF147" s="48" t="s">
        <v>302</v>
      </c>
      <c r="BG147" s="50">
        <v>1.17228638</v>
      </c>
      <c r="BH147" s="50">
        <v>150.25273</v>
      </c>
      <c r="BI147" s="50">
        <v>31.923672</v>
      </c>
      <c r="BJ147" s="50">
        <v>5.93614547</v>
      </c>
      <c r="BK147" s="50">
        <v>5.40614547</v>
      </c>
      <c r="BL147" s="50">
        <v>1.80204849</v>
      </c>
      <c r="BM147" s="50">
        <v>3.0</v>
      </c>
      <c r="BN147" s="50">
        <v>150.205928</v>
      </c>
      <c r="BO147" s="50">
        <v>145.965928</v>
      </c>
      <c r="BP147" s="50">
        <v>6.08191366</v>
      </c>
      <c r="BQ147" s="50">
        <v>24.0</v>
      </c>
      <c r="BR147" s="50">
        <v>16.519248</v>
      </c>
      <c r="BS147" s="50">
        <v>12.279248</v>
      </c>
      <c r="BT147" s="50">
        <v>0.51163533</v>
      </c>
      <c r="BU147" s="50">
        <v>24.0</v>
      </c>
      <c r="BV147" s="152">
        <v>5.25219714</v>
      </c>
      <c r="BW147" s="50">
        <v>2.42553047</v>
      </c>
      <c r="BX147" s="50">
        <v>0.15159565</v>
      </c>
      <c r="BY147" s="50">
        <v>16.0</v>
      </c>
      <c r="BZ147" s="139">
        <f t="shared" si="19"/>
        <v>1.166681799</v>
      </c>
      <c r="CA147" s="140">
        <f t="shared" si="20"/>
        <v>78.16278046</v>
      </c>
      <c r="CB147" s="141">
        <f t="shared" si="21"/>
        <v>460.2845745</v>
      </c>
      <c r="CC147" s="141">
        <f t="shared" si="22"/>
        <v>8.332278499</v>
      </c>
      <c r="CD147" s="174">
        <f t="shared" si="23"/>
        <v>0.2347611031</v>
      </c>
    </row>
    <row r="148" ht="15.75" customHeight="1">
      <c r="A148" s="111">
        <f t="shared" si="9"/>
        <v>12.90795595</v>
      </c>
      <c r="B148" s="112" t="s">
        <v>908</v>
      </c>
      <c r="C148" s="112" t="s">
        <v>909</v>
      </c>
      <c r="D148" s="113">
        <v>5.37</v>
      </c>
      <c r="E148" s="111">
        <v>0.625</v>
      </c>
      <c r="F148" s="111">
        <v>0.008</v>
      </c>
      <c r="G148" s="114">
        <v>77.4716</v>
      </c>
      <c r="H148" s="114">
        <v>0.1391</v>
      </c>
      <c r="I148" s="114" t="s">
        <v>577</v>
      </c>
      <c r="J148" s="115">
        <f t="shared" si="10"/>
        <v>4.815712627</v>
      </c>
      <c r="K148" s="144" t="s">
        <v>368</v>
      </c>
      <c r="L148" s="145" t="s">
        <v>910</v>
      </c>
      <c r="M148" s="114" t="s">
        <v>372</v>
      </c>
      <c r="N148" s="154">
        <v>-0.075</v>
      </c>
      <c r="O148" s="118">
        <f t="shared" si="11"/>
        <v>4.740712627</v>
      </c>
      <c r="P148" s="119">
        <f t="shared" si="12"/>
        <v>-0.0002850508516</v>
      </c>
      <c r="Q148" s="154" t="s">
        <v>502</v>
      </c>
      <c r="R148" s="120">
        <v>76.0</v>
      </c>
      <c r="S148" s="97" t="str">
        <f t="shared" si="4"/>
        <v>HIP_80337_</v>
      </c>
      <c r="T148" s="121">
        <v>1.0</v>
      </c>
      <c r="U148" s="121">
        <v>1.0</v>
      </c>
      <c r="V148" s="165">
        <v>1.0</v>
      </c>
      <c r="W148" s="120">
        <v>0.0</v>
      </c>
      <c r="X148" s="120">
        <v>0.0</v>
      </c>
      <c r="Y148" s="122">
        <f t="shared" si="13"/>
        <v>3</v>
      </c>
      <c r="Z148" s="143">
        <v>-4.45</v>
      </c>
      <c r="AA148" s="114" t="s">
        <v>818</v>
      </c>
      <c r="AB148" s="147">
        <v>2.2</v>
      </c>
      <c r="AC148" s="126" t="s">
        <v>297</v>
      </c>
      <c r="AD148" s="127">
        <v>1.07</v>
      </c>
      <c r="AE148" s="104" t="str">
        <f t="shared" si="14"/>
        <v>G1V_CH-0.4</v>
      </c>
      <c r="AF148" s="104" t="str">
        <f t="shared" si="5"/>
        <v>HIP_80337_</v>
      </c>
      <c r="AG148" s="103">
        <v>1.0</v>
      </c>
      <c r="AH148" s="104" t="str">
        <f t="shared" si="6"/>
        <v>HD_147513_</v>
      </c>
      <c r="AI148" s="179" t="s">
        <v>563</v>
      </c>
      <c r="AJ148" s="149">
        <v>5858.0</v>
      </c>
      <c r="AK148" s="45">
        <v>18.0</v>
      </c>
      <c r="AL148" s="3" t="s">
        <v>642</v>
      </c>
      <c r="AM148" s="190"/>
      <c r="AN148" s="190">
        <v>4.5</v>
      </c>
      <c r="AO148" s="131">
        <v>0.03</v>
      </c>
      <c r="AP148" s="3" t="s">
        <v>642</v>
      </c>
      <c r="AQ148" s="190">
        <v>0.03</v>
      </c>
      <c r="AR148" s="131">
        <v>0.01</v>
      </c>
      <c r="AS148" s="3" t="s">
        <v>642</v>
      </c>
      <c r="AT148" s="132">
        <f t="shared" si="15"/>
        <v>0.9705354088</v>
      </c>
      <c r="AU148" s="191">
        <v>1.0</v>
      </c>
      <c r="AV148" s="150">
        <v>0.0</v>
      </c>
      <c r="AW148" s="3">
        <v>1.0</v>
      </c>
      <c r="AX148" s="67">
        <v>2.0</v>
      </c>
      <c r="AY148" s="67">
        <v>1.0</v>
      </c>
      <c r="AZ148" s="67">
        <f t="shared" si="17"/>
        <v>4</v>
      </c>
      <c r="BA148" s="135">
        <f t="shared" si="7"/>
        <v>3</v>
      </c>
      <c r="BB148" s="170" t="s">
        <v>509</v>
      </c>
      <c r="BC148" s="48" t="str">
        <f t="shared" ref="BC148:BD148" si="170">B148</f>
        <v>HIP_80337_</v>
      </c>
      <c r="BD148" s="106" t="str">
        <f t="shared" si="170"/>
        <v>HD_147513_</v>
      </c>
      <c r="BE148" s="137">
        <v>0.0</v>
      </c>
      <c r="BF148" s="48" t="s">
        <v>415</v>
      </c>
      <c r="BG148" s="50">
        <v>0.96322049</v>
      </c>
      <c r="BH148" s="50">
        <v>246.00537</v>
      </c>
      <c r="BI148" s="50">
        <v>-39.19298</v>
      </c>
      <c r="BJ148" s="50">
        <v>5.71599122</v>
      </c>
      <c r="BK148" s="50">
        <v>5.36265789</v>
      </c>
      <c r="BL148" s="50">
        <v>2.68132894</v>
      </c>
      <c r="BM148" s="50">
        <v>2.0</v>
      </c>
      <c r="BN148" s="50">
        <v>223.194311</v>
      </c>
      <c r="BO148" s="50">
        <v>217.187645</v>
      </c>
      <c r="BP148" s="50">
        <v>6.3878719</v>
      </c>
      <c r="BQ148" s="50">
        <v>34.0</v>
      </c>
      <c r="BR148" s="50">
        <v>24.2756665</v>
      </c>
      <c r="BS148" s="50">
        <v>18.2689999</v>
      </c>
      <c r="BT148" s="50">
        <v>0.53732353</v>
      </c>
      <c r="BU148" s="50">
        <v>34.0</v>
      </c>
      <c r="BV148" s="152">
        <v>5.22872837</v>
      </c>
      <c r="BW148" s="50">
        <v>2.9320617</v>
      </c>
      <c r="BX148" s="50">
        <v>0.22554321</v>
      </c>
      <c r="BY148" s="50">
        <v>13.0</v>
      </c>
      <c r="BZ148" s="139">
        <f t="shared" si="19"/>
        <v>0.9996718769</v>
      </c>
      <c r="CA148" s="140">
        <f t="shared" si="20"/>
        <v>77.44617978</v>
      </c>
      <c r="CB148" s="141">
        <f t="shared" si="21"/>
        <v>352.9328717</v>
      </c>
      <c r="CC148" s="141">
        <f t="shared" si="22"/>
        <v>8.702005683</v>
      </c>
      <c r="CD148" s="174">
        <f t="shared" si="23"/>
        <v>0.2173914022</v>
      </c>
    </row>
    <row r="149" ht="15.75" customHeight="1">
      <c r="A149" s="111">
        <f t="shared" si="9"/>
        <v>8.786126355</v>
      </c>
      <c r="B149" s="112" t="s">
        <v>911</v>
      </c>
      <c r="C149" s="112" t="s">
        <v>912</v>
      </c>
      <c r="D149" s="113">
        <v>5.47</v>
      </c>
      <c r="E149" s="111">
        <v>0.764</v>
      </c>
      <c r="F149" s="111">
        <v>0.4</v>
      </c>
      <c r="G149" s="114">
        <v>113.8158</v>
      </c>
      <c r="H149" s="114">
        <v>0.1227</v>
      </c>
      <c r="I149" s="114" t="s">
        <v>577</v>
      </c>
      <c r="J149" s="115">
        <f t="shared" si="10"/>
        <v>5.751012777</v>
      </c>
      <c r="K149" s="144" t="s">
        <v>368</v>
      </c>
      <c r="L149" s="145" t="s">
        <v>913</v>
      </c>
      <c r="M149" s="114" t="s">
        <v>914</v>
      </c>
      <c r="N149" s="154">
        <v>-0.16</v>
      </c>
      <c r="O149" s="118">
        <f t="shared" si="11"/>
        <v>5.591012777</v>
      </c>
      <c r="P149" s="119">
        <f t="shared" si="12"/>
        <v>-0.3404051107</v>
      </c>
      <c r="Q149" s="114" t="s">
        <v>205</v>
      </c>
      <c r="R149" s="120" t="s">
        <v>287</v>
      </c>
      <c r="S149" s="97" t="str">
        <f t="shared" si="4"/>
        <v>HIP_84720_</v>
      </c>
      <c r="T149" s="121">
        <v>1.0</v>
      </c>
      <c r="U149" s="120">
        <v>0.0</v>
      </c>
      <c r="V149" s="120">
        <v>0.0</v>
      </c>
      <c r="W149" s="120">
        <v>0.0</v>
      </c>
      <c r="X149" s="120">
        <v>0.0</v>
      </c>
      <c r="Y149" s="122">
        <f t="shared" si="13"/>
        <v>1</v>
      </c>
      <c r="Z149" s="143">
        <v>-4.941</v>
      </c>
      <c r="AA149" s="114" t="s">
        <v>353</v>
      </c>
      <c r="AB149" s="147">
        <v>1.8</v>
      </c>
      <c r="AC149" s="126" t="s">
        <v>297</v>
      </c>
      <c r="AD149" s="127">
        <v>0.9</v>
      </c>
      <c r="AE149" s="104" t="str">
        <f t="shared" si="14"/>
        <v>G9V</v>
      </c>
      <c r="AF149" s="104" t="str">
        <f t="shared" si="5"/>
        <v>HIP_84720_</v>
      </c>
      <c r="AG149" s="103">
        <v>0.0</v>
      </c>
      <c r="AH149" s="104" t="str">
        <f t="shared" si="6"/>
        <v>HD_156274_</v>
      </c>
      <c r="AI149" s="148" t="s">
        <v>379</v>
      </c>
      <c r="AJ149" s="149">
        <v>5273.0</v>
      </c>
      <c r="AK149" s="45">
        <v>60.0</v>
      </c>
      <c r="AL149" s="3" t="s">
        <v>518</v>
      </c>
      <c r="AM149" s="130"/>
      <c r="AN149" s="130">
        <v>4.53</v>
      </c>
      <c r="AO149" s="131">
        <v>0.03</v>
      </c>
      <c r="AP149" s="3" t="s">
        <v>518</v>
      </c>
      <c r="AQ149" s="130">
        <v>-0.32</v>
      </c>
      <c r="AR149" s="131">
        <v>0.05</v>
      </c>
      <c r="AS149" s="3" t="s">
        <v>518</v>
      </c>
      <c r="AT149" s="132">
        <f t="shared" si="15"/>
        <v>0.8097194041</v>
      </c>
      <c r="AU149" s="133">
        <v>0.0</v>
      </c>
      <c r="AV149" s="150">
        <v>0.0</v>
      </c>
      <c r="AW149" s="3">
        <v>1.0</v>
      </c>
      <c r="AX149" s="67">
        <v>2.0</v>
      </c>
      <c r="AY149" s="67">
        <v>1.0</v>
      </c>
      <c r="AZ149" s="67">
        <f t="shared" si="17"/>
        <v>4</v>
      </c>
      <c r="BA149" s="135">
        <f t="shared" si="7"/>
        <v>1</v>
      </c>
      <c r="BB149" s="151" t="s">
        <v>385</v>
      </c>
      <c r="BC149" s="48" t="str">
        <f t="shared" ref="BC149:BD149" si="171">B149</f>
        <v>HIP_84720_</v>
      </c>
      <c r="BD149" s="106" t="str">
        <f t="shared" si="171"/>
        <v>HD_156274_</v>
      </c>
      <c r="BE149" s="137">
        <v>0.0</v>
      </c>
      <c r="BF149" s="48" t="s">
        <v>433</v>
      </c>
      <c r="BG149" s="50">
        <v>0.85340456</v>
      </c>
      <c r="BH149" s="50">
        <v>259.76596</v>
      </c>
      <c r="BI149" s="50">
        <v>-46.636234</v>
      </c>
      <c r="BJ149" s="50">
        <v>6.28729695</v>
      </c>
      <c r="BK149" s="50">
        <v>5.58063028</v>
      </c>
      <c r="BL149" s="50">
        <v>1.39515757</v>
      </c>
      <c r="BM149" s="50">
        <v>4.0</v>
      </c>
      <c r="BN149" s="50">
        <v>116.717763</v>
      </c>
      <c r="BO149" s="50">
        <v>113.007763</v>
      </c>
      <c r="BP149" s="50">
        <v>5.38132206</v>
      </c>
      <c r="BQ149" s="50">
        <v>21.0</v>
      </c>
      <c r="BR149" s="152">
        <v>13.2291363</v>
      </c>
      <c r="BS149" s="50">
        <v>9.51913628</v>
      </c>
      <c r="BT149" s="50">
        <v>0.4532922</v>
      </c>
      <c r="BU149" s="50">
        <v>21.0</v>
      </c>
      <c r="BV149" s="152">
        <v>5.29536362</v>
      </c>
      <c r="BW149" s="50">
        <v>2.11536362</v>
      </c>
      <c r="BX149" s="50">
        <v>0.1175202</v>
      </c>
      <c r="BY149" s="50">
        <v>18.0</v>
      </c>
      <c r="BZ149" s="139">
        <f t="shared" si="19"/>
        <v>0.6757677232</v>
      </c>
      <c r="CA149" s="140">
        <f t="shared" si="20"/>
        <v>76.91304403</v>
      </c>
      <c r="CB149" s="141">
        <f t="shared" si="21"/>
        <v>213.8812428</v>
      </c>
      <c r="CC149" s="141">
        <f t="shared" si="22"/>
        <v>11.5403774</v>
      </c>
      <c r="CD149" s="174">
        <f t="shared" si="23"/>
        <v>0.2566750363</v>
      </c>
    </row>
    <row r="150" ht="15.75" customHeight="1">
      <c r="A150" s="111">
        <f t="shared" si="9"/>
        <v>14.54462947</v>
      </c>
      <c r="B150" s="162" t="s">
        <v>915</v>
      </c>
      <c r="C150" s="162" t="s">
        <v>916</v>
      </c>
      <c r="D150" s="163">
        <v>5.393</v>
      </c>
      <c r="E150" s="164">
        <v>0.619</v>
      </c>
      <c r="F150" s="164">
        <v>0.003</v>
      </c>
      <c r="G150" s="154">
        <v>68.7539</v>
      </c>
      <c r="H150" s="154">
        <v>0.0904</v>
      </c>
      <c r="I150" s="154" t="s">
        <v>577</v>
      </c>
      <c r="J150" s="115">
        <f t="shared" si="10"/>
        <v>4.579486691</v>
      </c>
      <c r="K150" s="144" t="s">
        <v>368</v>
      </c>
      <c r="L150" s="65" t="s">
        <v>507</v>
      </c>
      <c r="M150" s="154" t="s">
        <v>550</v>
      </c>
      <c r="N150" s="154">
        <v>-0.065</v>
      </c>
      <c r="O150" s="118">
        <f t="shared" si="11"/>
        <v>4.514486691</v>
      </c>
      <c r="P150" s="119">
        <f t="shared" si="12"/>
        <v>0.09020532371</v>
      </c>
      <c r="Q150" s="154" t="s">
        <v>209</v>
      </c>
      <c r="R150" s="120">
        <v>93.0</v>
      </c>
      <c r="S150" s="97" t="str">
        <f t="shared" si="4"/>
        <v>HIP_84862_</v>
      </c>
      <c r="T150" s="120">
        <v>0.0</v>
      </c>
      <c r="U150" s="120">
        <v>0.0</v>
      </c>
      <c r="V150" s="165">
        <v>1.0</v>
      </c>
      <c r="W150" s="120">
        <v>0.0</v>
      </c>
      <c r="X150" s="120">
        <v>0.0</v>
      </c>
      <c r="Y150" s="122">
        <f t="shared" si="13"/>
        <v>1</v>
      </c>
      <c r="Z150" s="195">
        <v>-4.993</v>
      </c>
      <c r="AA150" s="154" t="s">
        <v>537</v>
      </c>
      <c r="AB150" s="147">
        <v>1.6</v>
      </c>
      <c r="AC150" s="126" t="s">
        <v>297</v>
      </c>
      <c r="AD150" s="127">
        <v>0.94</v>
      </c>
      <c r="AE150" s="104" t="str">
        <f t="shared" si="14"/>
        <v>G0V</v>
      </c>
      <c r="AF150" s="104" t="str">
        <f t="shared" si="5"/>
        <v>HIP_84862_</v>
      </c>
      <c r="AG150" s="103">
        <v>0.0</v>
      </c>
      <c r="AH150" s="103" t="s">
        <v>916</v>
      </c>
      <c r="AI150" s="126"/>
      <c r="AJ150" s="149">
        <v>5750.0</v>
      </c>
      <c r="AK150" s="45">
        <v>60.0</v>
      </c>
      <c r="AL150" s="3" t="s">
        <v>518</v>
      </c>
      <c r="AM150" s="130"/>
      <c r="AN150" s="130">
        <v>4.26</v>
      </c>
      <c r="AO150" s="131">
        <v>0.03</v>
      </c>
      <c r="AP150" s="3" t="s">
        <v>518</v>
      </c>
      <c r="AQ150" s="130">
        <v>-0.39</v>
      </c>
      <c r="AR150" s="131">
        <v>0.04</v>
      </c>
      <c r="AS150" s="3" t="s">
        <v>518</v>
      </c>
      <c r="AT150" s="132">
        <f t="shared" si="15"/>
        <v>1.117942888</v>
      </c>
      <c r="AU150" s="133">
        <v>0.0</v>
      </c>
      <c r="AV150" s="150">
        <v>0.0</v>
      </c>
      <c r="AW150" s="3">
        <v>1.0</v>
      </c>
      <c r="AX150" s="67">
        <v>2.0</v>
      </c>
      <c r="AY150" s="67">
        <v>1.0</v>
      </c>
      <c r="AZ150" s="67">
        <f t="shared" si="17"/>
        <v>4</v>
      </c>
      <c r="BA150" s="135">
        <f t="shared" si="7"/>
        <v>1</v>
      </c>
      <c r="BB150" s="151" t="s">
        <v>385</v>
      </c>
      <c r="BC150" s="48" t="str">
        <f t="shared" ref="BC150:BD150" si="172">B150</f>
        <v>HIP_84862_</v>
      </c>
      <c r="BD150" s="106" t="str">
        <f t="shared" si="172"/>
        <v>HD_157214_</v>
      </c>
      <c r="BE150" s="177" t="s">
        <v>539</v>
      </c>
      <c r="BF150" s="48" t="s">
        <v>917</v>
      </c>
      <c r="BG150" s="168" t="s">
        <v>287</v>
      </c>
      <c r="BH150" s="168" t="s">
        <v>287</v>
      </c>
      <c r="BI150" s="168" t="s">
        <v>287</v>
      </c>
      <c r="BJ150" s="168" t="s">
        <v>287</v>
      </c>
      <c r="BK150" s="168" t="s">
        <v>287</v>
      </c>
      <c r="BL150" s="168" t="s">
        <v>287</v>
      </c>
      <c r="BM150" s="168" t="s">
        <v>287</v>
      </c>
      <c r="BN150" s="168" t="s">
        <v>287</v>
      </c>
      <c r="BO150" s="168" t="s">
        <v>287</v>
      </c>
      <c r="BP150" s="168" t="s">
        <v>287</v>
      </c>
      <c r="BQ150" s="168" t="s">
        <v>287</v>
      </c>
      <c r="BR150" s="168" t="s">
        <v>287</v>
      </c>
      <c r="BS150" s="168" t="s">
        <v>287</v>
      </c>
      <c r="BT150" s="168" t="s">
        <v>287</v>
      </c>
      <c r="BU150" s="168" t="s">
        <v>287</v>
      </c>
      <c r="BV150" s="168" t="s">
        <v>287</v>
      </c>
      <c r="BW150" s="168" t="s">
        <v>287</v>
      </c>
      <c r="BX150" s="168" t="s">
        <v>287</v>
      </c>
      <c r="BY150" s="168" t="s">
        <v>287</v>
      </c>
      <c r="BZ150" s="139">
        <f t="shared" si="19"/>
        <v>1.109437041</v>
      </c>
      <c r="CA150" s="140">
        <f t="shared" si="20"/>
        <v>76.27812341</v>
      </c>
      <c r="CB150" s="141">
        <f t="shared" si="21"/>
        <v>440.2383304</v>
      </c>
      <c r="CC150" s="141">
        <f t="shared" si="22"/>
        <v>8.813019498</v>
      </c>
      <c r="CD150" s="174">
        <f t="shared" si="23"/>
        <v>0.2437239948</v>
      </c>
    </row>
    <row r="151" ht="15.75" customHeight="1">
      <c r="A151" s="111">
        <f t="shared" si="9"/>
        <v>25.59351358</v>
      </c>
      <c r="B151" s="112" t="s">
        <v>918</v>
      </c>
      <c r="C151" s="112" t="s">
        <v>919</v>
      </c>
      <c r="D151" s="113">
        <v>5.35</v>
      </c>
      <c r="E151" s="111">
        <v>0.395</v>
      </c>
      <c r="F151" s="111">
        <v>0.004</v>
      </c>
      <c r="G151" s="114">
        <v>39.0724</v>
      </c>
      <c r="H151" s="114">
        <v>0.1494</v>
      </c>
      <c r="I151" s="114" t="s">
        <v>577</v>
      </c>
      <c r="J151" s="115">
        <f t="shared" si="10"/>
        <v>3.309350442</v>
      </c>
      <c r="K151" s="116" t="s">
        <v>277</v>
      </c>
      <c r="L151" s="153" t="s">
        <v>573</v>
      </c>
      <c r="M151" s="114" t="s">
        <v>281</v>
      </c>
      <c r="N151" s="154">
        <v>-0.005</v>
      </c>
      <c r="O151" s="118">
        <f t="shared" si="11"/>
        <v>3.304350442</v>
      </c>
      <c r="P151" s="119">
        <f t="shared" si="12"/>
        <v>0.5742598233</v>
      </c>
      <c r="Q151" s="114" t="s">
        <v>205</v>
      </c>
      <c r="R151" s="120" t="s">
        <v>287</v>
      </c>
      <c r="S151" s="97" t="str">
        <f t="shared" si="4"/>
        <v>HIP_6706_</v>
      </c>
      <c r="T151" s="121">
        <v>1.0</v>
      </c>
      <c r="U151" s="120">
        <v>0.0</v>
      </c>
      <c r="V151" s="120">
        <v>0.0</v>
      </c>
      <c r="W151" s="120">
        <v>0.0</v>
      </c>
      <c r="X151" s="120">
        <v>0.0</v>
      </c>
      <c r="Y151" s="122">
        <f t="shared" si="13"/>
        <v>1</v>
      </c>
      <c r="Z151" s="143">
        <v>-4.423</v>
      </c>
      <c r="AA151" s="114" t="s">
        <v>353</v>
      </c>
      <c r="AB151" s="125">
        <v>59.8</v>
      </c>
      <c r="AC151" s="126" t="s">
        <v>297</v>
      </c>
      <c r="AD151" s="127">
        <v>1.44</v>
      </c>
      <c r="AE151" s="104" t="str">
        <f t="shared" si="14"/>
        <v>F2V</v>
      </c>
      <c r="AF151" s="104" t="str">
        <f t="shared" si="5"/>
        <v>HIP_6706_</v>
      </c>
      <c r="AG151" s="103">
        <v>1.0</v>
      </c>
      <c r="AH151" s="104" t="str">
        <f t="shared" ref="AH151:AH318" si="174">C151</f>
        <v>HD_8723_</v>
      </c>
      <c r="AI151" s="128" t="s">
        <v>277</v>
      </c>
      <c r="AJ151" s="129">
        <v>6817.0</v>
      </c>
      <c r="AK151" s="45">
        <v>157.0</v>
      </c>
      <c r="AL151" s="3" t="s">
        <v>595</v>
      </c>
      <c r="AM151" s="172"/>
      <c r="AN151" s="172">
        <v>4.2</v>
      </c>
      <c r="AO151" s="173" t="s">
        <v>429</v>
      </c>
      <c r="AP151" s="91" t="s">
        <v>429</v>
      </c>
      <c r="AQ151" s="172">
        <v>0.0</v>
      </c>
      <c r="AR151" s="173">
        <v>0.0</v>
      </c>
      <c r="AS151" s="91" t="s">
        <v>429</v>
      </c>
      <c r="AT151" s="132">
        <f t="shared" si="15"/>
        <v>1.388660136</v>
      </c>
      <c r="AU151" s="133">
        <v>0.0</v>
      </c>
      <c r="AV151" s="134">
        <f>sqrt( (0.032*(AB151^1.5)*(400/$AV$7))^2 + 1^2)</f>
        <v>14.83170673</v>
      </c>
      <c r="AW151" s="3">
        <v>0.0</v>
      </c>
      <c r="AX151" s="43">
        <v>0.0</v>
      </c>
      <c r="AY151" s="43">
        <v>0.0</v>
      </c>
      <c r="AZ151" s="43">
        <f t="shared" si="17"/>
        <v>0</v>
      </c>
      <c r="BA151" s="135">
        <f t="shared" si="7"/>
        <v>1</v>
      </c>
      <c r="BB151" s="136" t="s">
        <v>320</v>
      </c>
      <c r="BC151" s="48" t="str">
        <f t="shared" ref="BC151:BD151" si="173">B151</f>
        <v>HIP_6706_</v>
      </c>
      <c r="BD151" s="106" t="str">
        <f t="shared" si="173"/>
        <v>HD_8723_</v>
      </c>
      <c r="BE151" s="137">
        <v>0.0</v>
      </c>
      <c r="BF151" s="48" t="s">
        <v>358</v>
      </c>
      <c r="BG151" s="50">
        <v>1.57839306</v>
      </c>
      <c r="BH151" s="50">
        <v>21.563591</v>
      </c>
      <c r="BI151" s="50">
        <v>19.172346</v>
      </c>
      <c r="BJ151" s="50">
        <v>4455.78422</v>
      </c>
      <c r="BK151" s="50">
        <v>4340.59755</v>
      </c>
      <c r="BL151" s="50">
        <v>6.65735821</v>
      </c>
      <c r="BM151" s="50">
        <v>652.0</v>
      </c>
      <c r="BN151" s="50">
        <v>360909.865</v>
      </c>
      <c r="BO151" s="50">
        <v>351588.402</v>
      </c>
      <c r="BP151" s="50">
        <v>6.66354077</v>
      </c>
      <c r="BQ151" s="50">
        <v>52763.0</v>
      </c>
      <c r="BR151" s="169">
        <v>38946.3019</v>
      </c>
      <c r="BS151" s="50">
        <v>29548.8719</v>
      </c>
      <c r="BT151" s="50">
        <v>0.55550302</v>
      </c>
      <c r="BU151" s="50">
        <v>53193.0</v>
      </c>
      <c r="BV151" s="169">
        <v>480.870888</v>
      </c>
      <c r="BW151" s="50">
        <v>364.800888</v>
      </c>
      <c r="BX151" s="50">
        <v>0.55525249</v>
      </c>
      <c r="BY151" s="50">
        <v>657.0</v>
      </c>
      <c r="BZ151" s="139">
        <f t="shared" si="19"/>
        <v>1.937001298</v>
      </c>
      <c r="CA151" s="140">
        <f t="shared" si="20"/>
        <v>75.6832895</v>
      </c>
      <c r="CB151" s="141">
        <f t="shared" si="21"/>
        <v>820.5620136</v>
      </c>
      <c r="CC151" s="141">
        <f t="shared" si="22"/>
        <v>5.388821359</v>
      </c>
      <c r="CD151" s="187">
        <f t="shared" si="23"/>
        <v>0.1578569289</v>
      </c>
    </row>
    <row r="152" ht="15.75" customHeight="1">
      <c r="A152" s="111">
        <f t="shared" si="9"/>
        <v>18.77123496</v>
      </c>
      <c r="B152" s="112" t="s">
        <v>920</v>
      </c>
      <c r="C152" s="112" t="s">
        <v>921</v>
      </c>
      <c r="D152" s="113">
        <v>5.38</v>
      </c>
      <c r="E152" s="111">
        <v>0.516</v>
      </c>
      <c r="F152" s="111">
        <v>0.007</v>
      </c>
      <c r="G152" s="114">
        <v>53.273</v>
      </c>
      <c r="H152" s="114">
        <v>0.1157</v>
      </c>
      <c r="I152" s="114" t="s">
        <v>577</v>
      </c>
      <c r="J152" s="115">
        <f t="shared" si="10"/>
        <v>4.012535771</v>
      </c>
      <c r="K152" s="144" t="s">
        <v>368</v>
      </c>
      <c r="L152" s="153" t="s">
        <v>605</v>
      </c>
      <c r="M152" s="114" t="s">
        <v>281</v>
      </c>
      <c r="N152" s="154">
        <v>-0.035</v>
      </c>
      <c r="O152" s="118">
        <f t="shared" si="11"/>
        <v>3.977535771</v>
      </c>
      <c r="P152" s="119">
        <f t="shared" si="12"/>
        <v>0.3049856916</v>
      </c>
      <c r="Q152" s="154" t="s">
        <v>502</v>
      </c>
      <c r="R152" s="120">
        <v>134.0</v>
      </c>
      <c r="S152" s="97" t="str">
        <f t="shared" si="4"/>
        <v>HIP_18859_</v>
      </c>
      <c r="T152" s="121">
        <v>1.0</v>
      </c>
      <c r="U152" s="121">
        <v>1.0</v>
      </c>
      <c r="V152" s="165">
        <v>1.0</v>
      </c>
      <c r="W152" s="120">
        <v>0.0</v>
      </c>
      <c r="X152" s="120">
        <v>0.0</v>
      </c>
      <c r="Y152" s="122">
        <f t="shared" si="13"/>
        <v>3</v>
      </c>
      <c r="Z152" s="143">
        <v>-4.39</v>
      </c>
      <c r="AA152" s="114" t="s">
        <v>522</v>
      </c>
      <c r="AB152" s="125">
        <v>17.7</v>
      </c>
      <c r="AC152" s="126" t="s">
        <v>297</v>
      </c>
      <c r="AD152" s="127">
        <v>1.21</v>
      </c>
      <c r="AE152" s="104" t="str">
        <f t="shared" si="14"/>
        <v>F7V</v>
      </c>
      <c r="AF152" s="104" t="str">
        <f t="shared" si="5"/>
        <v>HIP_18859_</v>
      </c>
      <c r="AG152" s="103">
        <v>1.0</v>
      </c>
      <c r="AH152" s="104" t="str">
        <f t="shared" si="174"/>
        <v>HD_25457_</v>
      </c>
      <c r="AI152" s="128" t="s">
        <v>504</v>
      </c>
      <c r="AJ152" s="149">
        <v>6162.0</v>
      </c>
      <c r="AK152" s="45">
        <v>70.0</v>
      </c>
      <c r="AL152" s="3" t="s">
        <v>922</v>
      </c>
      <c r="AM152" s="130"/>
      <c r="AN152" s="130">
        <v>4.28</v>
      </c>
      <c r="AO152" s="131">
        <v>0.1</v>
      </c>
      <c r="AP152" s="3" t="s">
        <v>922</v>
      </c>
      <c r="AQ152" s="130">
        <v>-0.11</v>
      </c>
      <c r="AR152" s="131">
        <v>0.1</v>
      </c>
      <c r="AS152" s="3" t="s">
        <v>922</v>
      </c>
      <c r="AT152" s="132">
        <f t="shared" si="15"/>
        <v>1.246528185</v>
      </c>
      <c r="AU152" s="133">
        <v>0.0</v>
      </c>
      <c r="AV152" s="150">
        <v>0.0</v>
      </c>
      <c r="AW152" s="3">
        <v>1.0</v>
      </c>
      <c r="AX152" s="43">
        <v>0.0</v>
      </c>
      <c r="AY152" s="67">
        <v>1.0</v>
      </c>
      <c r="AZ152" s="43">
        <f t="shared" si="17"/>
        <v>2</v>
      </c>
      <c r="BA152" s="135">
        <f t="shared" si="7"/>
        <v>3</v>
      </c>
      <c r="BB152" s="136" t="s">
        <v>320</v>
      </c>
      <c r="BC152" s="48" t="str">
        <f t="shared" ref="BC152:BD152" si="175">B152</f>
        <v>HIP_18859_</v>
      </c>
      <c r="BD152" s="106" t="str">
        <f t="shared" si="175"/>
        <v>HD_25457_</v>
      </c>
      <c r="BE152" s="137">
        <v>0.0</v>
      </c>
      <c r="BF152" s="48" t="s">
        <v>151</v>
      </c>
      <c r="BG152" s="50">
        <v>1.31955167</v>
      </c>
      <c r="BH152" s="50">
        <v>60.653103</v>
      </c>
      <c r="BI152" s="50">
        <v>-0.2689231</v>
      </c>
      <c r="BJ152" s="50">
        <v>77.4933463</v>
      </c>
      <c r="BK152" s="50">
        <v>75.3733463</v>
      </c>
      <c r="BL152" s="50">
        <v>6.28111219</v>
      </c>
      <c r="BM152" s="50">
        <v>12.0</v>
      </c>
      <c r="BN152" s="50">
        <v>6276.60771</v>
      </c>
      <c r="BO152" s="50">
        <v>6105.24105</v>
      </c>
      <c r="BP152" s="50">
        <v>6.29406294</v>
      </c>
      <c r="BQ152" s="50">
        <v>970.0</v>
      </c>
      <c r="BR152" s="169">
        <v>684.527302</v>
      </c>
      <c r="BS152" s="50">
        <v>513.337302</v>
      </c>
      <c r="BT152" s="50">
        <v>0.52975986</v>
      </c>
      <c r="BU152" s="50">
        <v>969.0</v>
      </c>
      <c r="BV152" s="152">
        <v>8.45749756</v>
      </c>
      <c r="BW152" s="50">
        <v>6.33749756</v>
      </c>
      <c r="BX152" s="50">
        <v>0.5281248</v>
      </c>
      <c r="BY152" s="50">
        <v>12.0</v>
      </c>
      <c r="BZ152" s="139">
        <f t="shared" si="19"/>
        <v>1.42066881</v>
      </c>
      <c r="CA152" s="140">
        <f t="shared" si="20"/>
        <v>75.6832895</v>
      </c>
      <c r="CB152" s="141">
        <f t="shared" si="21"/>
        <v>562.2692983</v>
      </c>
      <c r="CC152" s="141">
        <f t="shared" si="22"/>
        <v>6.864373099</v>
      </c>
      <c r="CD152" s="187">
        <f t="shared" si="23"/>
        <v>0.1878627915</v>
      </c>
    </row>
    <row r="153" ht="15.75" customHeight="1">
      <c r="A153" s="111">
        <f t="shared" si="9"/>
        <v>17.32672838</v>
      </c>
      <c r="B153" s="112" t="s">
        <v>923</v>
      </c>
      <c r="C153" s="112" t="s">
        <v>924</v>
      </c>
      <c r="D153" s="113">
        <v>5.4</v>
      </c>
      <c r="E153" s="111">
        <v>0.561</v>
      </c>
      <c r="F153" s="111">
        <v>0.007</v>
      </c>
      <c r="G153" s="114">
        <v>57.7143</v>
      </c>
      <c r="H153" s="114">
        <v>0.0537</v>
      </c>
      <c r="I153" s="114" t="s">
        <v>577</v>
      </c>
      <c r="J153" s="115">
        <f t="shared" si="10"/>
        <v>4.206417163</v>
      </c>
      <c r="K153" s="144" t="s">
        <v>368</v>
      </c>
      <c r="L153" s="153" t="s">
        <v>925</v>
      </c>
      <c r="M153" s="114" t="s">
        <v>372</v>
      </c>
      <c r="N153" s="154">
        <v>-0.05</v>
      </c>
      <c r="O153" s="118">
        <f t="shared" si="11"/>
        <v>4.156417163</v>
      </c>
      <c r="P153" s="119">
        <f t="shared" si="12"/>
        <v>0.2334331348</v>
      </c>
      <c r="Q153" s="154" t="s">
        <v>502</v>
      </c>
      <c r="R153" s="120">
        <v>118.0</v>
      </c>
      <c r="S153" s="97" t="str">
        <f t="shared" si="4"/>
        <v>HIP_12653_</v>
      </c>
      <c r="T153" s="121">
        <v>1.0</v>
      </c>
      <c r="U153" s="121">
        <v>1.0</v>
      </c>
      <c r="V153" s="165">
        <v>1.0</v>
      </c>
      <c r="W153" s="120">
        <v>0.0</v>
      </c>
      <c r="X153" s="120">
        <v>0.0</v>
      </c>
      <c r="Y153" s="122">
        <f t="shared" si="13"/>
        <v>3</v>
      </c>
      <c r="Z153" s="143">
        <v>-4.585</v>
      </c>
      <c r="AA153" s="114" t="s">
        <v>600</v>
      </c>
      <c r="AB153" s="175">
        <v>5.4</v>
      </c>
      <c r="AC153" s="126" t="s">
        <v>297</v>
      </c>
      <c r="AD153" s="127">
        <v>1.14</v>
      </c>
      <c r="AE153" s="104" t="str">
        <f t="shared" si="14"/>
        <v>F9V_Fe+0.3</v>
      </c>
      <c r="AF153" s="104" t="str">
        <f t="shared" si="5"/>
        <v>HIP_12653_</v>
      </c>
      <c r="AG153" s="103">
        <v>1.0</v>
      </c>
      <c r="AH153" s="104" t="str">
        <f t="shared" si="174"/>
        <v>HD_17051_</v>
      </c>
      <c r="AI153" s="179" t="s">
        <v>563</v>
      </c>
      <c r="AJ153" s="149">
        <v>6147.0</v>
      </c>
      <c r="AK153" s="45">
        <v>11.0</v>
      </c>
      <c r="AL153" s="3" t="s">
        <v>784</v>
      </c>
      <c r="AM153" s="130"/>
      <c r="AN153" s="130">
        <v>4.419</v>
      </c>
      <c r="AO153" s="131">
        <v>0.029</v>
      </c>
      <c r="AP153" s="3" t="s">
        <v>784</v>
      </c>
      <c r="AQ153" s="130">
        <v>0.156</v>
      </c>
      <c r="AR153" s="131">
        <v>0.01</v>
      </c>
      <c r="AS153" s="3" t="s">
        <v>784</v>
      </c>
      <c r="AT153" s="132">
        <f t="shared" si="15"/>
        <v>1.1535669</v>
      </c>
      <c r="AU153" s="133">
        <v>0.0</v>
      </c>
      <c r="AV153" s="150">
        <v>0.0</v>
      </c>
      <c r="AW153" s="3">
        <v>1.0</v>
      </c>
      <c r="AX153" s="64">
        <v>1.0</v>
      </c>
      <c r="AY153" s="67">
        <v>1.0</v>
      </c>
      <c r="AZ153" s="67">
        <f t="shared" si="17"/>
        <v>3</v>
      </c>
      <c r="BA153" s="135">
        <f t="shared" si="7"/>
        <v>3</v>
      </c>
      <c r="BB153" s="151" t="s">
        <v>385</v>
      </c>
      <c r="BC153" s="48" t="str">
        <f t="shared" ref="BC153:BD153" si="176">B153</f>
        <v>HIP_12653_</v>
      </c>
      <c r="BD153" s="106" t="str">
        <f t="shared" si="176"/>
        <v>HD_17051_</v>
      </c>
      <c r="BE153" s="137">
        <v>0.0</v>
      </c>
      <c r="BF153" s="48" t="s">
        <v>128</v>
      </c>
      <c r="BG153" s="50">
        <v>1.09014985</v>
      </c>
      <c r="BH153" s="50">
        <v>40.639442</v>
      </c>
      <c r="BI153" s="50">
        <v>-50.800293</v>
      </c>
      <c r="BJ153" s="50">
        <v>10.0819913</v>
      </c>
      <c r="BK153" s="50">
        <v>9.728658</v>
      </c>
      <c r="BL153" s="50">
        <v>4.864329</v>
      </c>
      <c r="BM153" s="50">
        <v>2.0</v>
      </c>
      <c r="BN153" s="50">
        <v>804.627965</v>
      </c>
      <c r="BO153" s="50">
        <v>788.021298</v>
      </c>
      <c r="BP153" s="50">
        <v>8.3832053</v>
      </c>
      <c r="BQ153" s="50">
        <v>94.0</v>
      </c>
      <c r="BR153" s="169">
        <v>82.8773064</v>
      </c>
      <c r="BS153" s="50">
        <v>66.2706397</v>
      </c>
      <c r="BT153" s="50">
        <v>0.70500681</v>
      </c>
      <c r="BU153" s="50">
        <v>94.0</v>
      </c>
      <c r="BV153" s="152">
        <v>5.27170221</v>
      </c>
      <c r="BW153" s="50">
        <v>3.68170221</v>
      </c>
      <c r="BX153" s="50">
        <v>0.40907802</v>
      </c>
      <c r="BY153" s="50">
        <v>9.0</v>
      </c>
      <c r="BZ153" s="139">
        <f t="shared" si="19"/>
        <v>1.308327793</v>
      </c>
      <c r="CA153" s="140">
        <f t="shared" si="20"/>
        <v>75.50922277</v>
      </c>
      <c r="CB153" s="141">
        <f t="shared" si="21"/>
        <v>511.9413534</v>
      </c>
      <c r="CC153" s="141">
        <f t="shared" si="22"/>
        <v>7.369351628</v>
      </c>
      <c r="CD153" s="187">
        <f t="shared" si="23"/>
        <v>0.1989396228</v>
      </c>
    </row>
    <row r="154" ht="15.75" customHeight="1">
      <c r="A154" s="111">
        <f t="shared" si="9"/>
        <v>17.47591818</v>
      </c>
      <c r="B154" s="162" t="s">
        <v>926</v>
      </c>
      <c r="C154" s="162" t="s">
        <v>927</v>
      </c>
      <c r="D154" s="163">
        <v>5.417</v>
      </c>
      <c r="E154" s="164">
        <v>0.601</v>
      </c>
      <c r="F154" s="164">
        <v>0.01</v>
      </c>
      <c r="G154" s="154">
        <v>57.2216</v>
      </c>
      <c r="H154" s="154">
        <v>0.0782</v>
      </c>
      <c r="I154" s="154" t="s">
        <v>577</v>
      </c>
      <c r="J154" s="115">
        <f t="shared" si="10"/>
        <v>4.204799986</v>
      </c>
      <c r="K154" s="144" t="s">
        <v>368</v>
      </c>
      <c r="L154" s="183" t="s">
        <v>928</v>
      </c>
      <c r="M154" s="154" t="s">
        <v>444</v>
      </c>
      <c r="N154" s="154">
        <v>-0.065</v>
      </c>
      <c r="O154" s="118">
        <f t="shared" si="11"/>
        <v>4.139799986</v>
      </c>
      <c r="P154" s="119">
        <f t="shared" si="12"/>
        <v>0.2400800057</v>
      </c>
      <c r="Q154" s="154" t="s">
        <v>209</v>
      </c>
      <c r="R154" s="120">
        <v>122.0</v>
      </c>
      <c r="S154" s="97" t="str">
        <f t="shared" si="4"/>
        <v>HIP_78459_</v>
      </c>
      <c r="T154" s="120">
        <v>0.0</v>
      </c>
      <c r="U154" s="120">
        <v>0.0</v>
      </c>
      <c r="V154" s="165">
        <v>1.0</v>
      </c>
      <c r="W154" s="120">
        <v>0.0</v>
      </c>
      <c r="X154" s="120">
        <v>0.0</v>
      </c>
      <c r="Y154" s="122">
        <f t="shared" si="13"/>
        <v>1</v>
      </c>
      <c r="Z154" s="176">
        <v>-5.039</v>
      </c>
      <c r="AA154" s="154" t="s">
        <v>408</v>
      </c>
      <c r="AB154" s="147">
        <v>1.5</v>
      </c>
      <c r="AC154" s="126" t="s">
        <v>297</v>
      </c>
      <c r="AD154" s="127">
        <v>0.97</v>
      </c>
      <c r="AE154" s="104" t="str">
        <f t="shared" si="14"/>
        <v>G0+Va_Fe-1</v>
      </c>
      <c r="AF154" s="104" t="str">
        <f t="shared" si="5"/>
        <v>HIP_78459_</v>
      </c>
      <c r="AG154" s="86"/>
      <c r="AH154" s="104" t="str">
        <f t="shared" si="174"/>
        <v>HD_143761_</v>
      </c>
      <c r="AI154" s="126"/>
      <c r="AJ154" s="149">
        <v>5857.0</v>
      </c>
      <c r="AK154" s="45">
        <v>28.0</v>
      </c>
      <c r="AL154" s="3" t="s">
        <v>533</v>
      </c>
      <c r="AM154" s="130"/>
      <c r="AN154" s="130">
        <v>4.36</v>
      </c>
      <c r="AO154" s="131">
        <v>0.15</v>
      </c>
      <c r="AP154" s="3" t="s">
        <v>533</v>
      </c>
      <c r="AQ154" s="130">
        <v>-0.19</v>
      </c>
      <c r="AR154" s="131">
        <v>0.04</v>
      </c>
      <c r="AS154" s="3" t="s">
        <v>533</v>
      </c>
      <c r="AT154" s="132">
        <f t="shared" si="15"/>
        <v>1.280389782</v>
      </c>
      <c r="AU154" s="133">
        <v>0.0</v>
      </c>
      <c r="AV154" s="150">
        <v>0.0</v>
      </c>
      <c r="AW154" s="3">
        <v>1.0</v>
      </c>
      <c r="AX154" s="67">
        <v>2.0</v>
      </c>
      <c r="AY154" s="67">
        <v>1.0</v>
      </c>
      <c r="AZ154" s="67">
        <f t="shared" si="17"/>
        <v>4</v>
      </c>
      <c r="BA154" s="135">
        <f t="shared" si="7"/>
        <v>1</v>
      </c>
      <c r="BB154" s="151" t="s">
        <v>385</v>
      </c>
      <c r="BC154" s="48" t="str">
        <f t="shared" ref="BC154:BD154" si="177">B154</f>
        <v>HIP_78459_</v>
      </c>
      <c r="BD154" s="106" t="str">
        <f t="shared" si="177"/>
        <v>HD_143761_</v>
      </c>
      <c r="BE154" s="177" t="s">
        <v>539</v>
      </c>
      <c r="BF154" s="48" t="s">
        <v>929</v>
      </c>
      <c r="BG154" s="168" t="s">
        <v>287</v>
      </c>
      <c r="BH154" s="168" t="s">
        <v>287</v>
      </c>
      <c r="BI154" s="168" t="s">
        <v>287</v>
      </c>
      <c r="BJ154" s="168" t="s">
        <v>287</v>
      </c>
      <c r="BK154" s="168" t="s">
        <v>287</v>
      </c>
      <c r="BL154" s="168" t="s">
        <v>287</v>
      </c>
      <c r="BM154" s="168" t="s">
        <v>287</v>
      </c>
      <c r="BN154" s="168" t="s">
        <v>287</v>
      </c>
      <c r="BO154" s="168" t="s">
        <v>287</v>
      </c>
      <c r="BP154" s="168" t="s">
        <v>287</v>
      </c>
      <c r="BQ154" s="168" t="s">
        <v>287</v>
      </c>
      <c r="BR154" s="168" t="s">
        <v>287</v>
      </c>
      <c r="BS154" s="168" t="s">
        <v>287</v>
      </c>
      <c r="BT154" s="168" t="s">
        <v>287</v>
      </c>
      <c r="BU154" s="168" t="s">
        <v>287</v>
      </c>
      <c r="BV154" s="168" t="s">
        <v>287</v>
      </c>
      <c r="BW154" s="168" t="s">
        <v>287</v>
      </c>
      <c r="BX154" s="168" t="s">
        <v>287</v>
      </c>
      <c r="BY154" s="168" t="s">
        <v>287</v>
      </c>
      <c r="BZ154" s="139">
        <f t="shared" si="19"/>
        <v>1.318378169</v>
      </c>
      <c r="CA154" s="140">
        <f t="shared" si="20"/>
        <v>75.43970822</v>
      </c>
      <c r="CB154" s="141">
        <f t="shared" si="21"/>
        <v>561.3993739</v>
      </c>
      <c r="CC154" s="141">
        <f t="shared" si="22"/>
        <v>7.958553135</v>
      </c>
      <c r="CD154" s="174">
        <f t="shared" si="23"/>
        <v>0.2335900864</v>
      </c>
    </row>
    <row r="155" ht="15.75" customHeight="1">
      <c r="A155" s="111">
        <f t="shared" si="9"/>
        <v>27.43122991</v>
      </c>
      <c r="B155" s="112" t="s">
        <v>930</v>
      </c>
      <c r="C155" s="112" t="s">
        <v>931</v>
      </c>
      <c r="D155" s="113">
        <v>5.38</v>
      </c>
      <c r="E155" s="111">
        <v>0.402</v>
      </c>
      <c r="F155" s="111">
        <v>0.005</v>
      </c>
      <c r="G155" s="114">
        <v>36.4548</v>
      </c>
      <c r="H155" s="114">
        <v>0.1615</v>
      </c>
      <c r="I155" s="114" t="s">
        <v>577</v>
      </c>
      <c r="J155" s="115">
        <f t="shared" si="10"/>
        <v>3.1887736</v>
      </c>
      <c r="K155" s="116" t="s">
        <v>277</v>
      </c>
      <c r="L155" s="153" t="s">
        <v>932</v>
      </c>
      <c r="M155" s="114" t="s">
        <v>372</v>
      </c>
      <c r="N155" s="154">
        <v>-0.02</v>
      </c>
      <c r="O155" s="118">
        <f t="shared" si="11"/>
        <v>3.1687736</v>
      </c>
      <c r="P155" s="119">
        <f t="shared" si="12"/>
        <v>0.6284905601</v>
      </c>
      <c r="Q155" s="114" t="s">
        <v>205</v>
      </c>
      <c r="R155" s="120" t="s">
        <v>287</v>
      </c>
      <c r="S155" s="97" t="str">
        <f t="shared" si="4"/>
        <v>HIP_97650_</v>
      </c>
      <c r="T155" s="121">
        <v>1.0</v>
      </c>
      <c r="U155" s="120">
        <v>0.0</v>
      </c>
      <c r="V155" s="120">
        <v>0.0</v>
      </c>
      <c r="W155" s="120">
        <v>0.0</v>
      </c>
      <c r="X155" s="120">
        <v>0.0</v>
      </c>
      <c r="Y155" s="122">
        <f t="shared" si="13"/>
        <v>1</v>
      </c>
      <c r="Z155" s="143">
        <v>-4.249</v>
      </c>
      <c r="AA155" s="114" t="s">
        <v>624</v>
      </c>
      <c r="AB155" s="125">
        <v>83.8</v>
      </c>
      <c r="AC155" s="126" t="s">
        <v>297</v>
      </c>
      <c r="AD155" s="127">
        <v>1.33</v>
      </c>
      <c r="AE155" s="104" t="str">
        <f t="shared" si="14"/>
        <v>F5V_Fe-1_CH-0.7</v>
      </c>
      <c r="AF155" s="104" t="str">
        <f t="shared" si="5"/>
        <v>HIP_97650_</v>
      </c>
      <c r="AG155" s="103">
        <v>1.0</v>
      </c>
      <c r="AH155" s="104" t="str">
        <f t="shared" si="174"/>
        <v>HD_187532_</v>
      </c>
      <c r="AI155" s="128" t="s">
        <v>277</v>
      </c>
      <c r="AJ155" s="129">
        <v>6855.0</v>
      </c>
      <c r="AK155" s="45">
        <v>48.0</v>
      </c>
      <c r="AL155" s="3" t="s">
        <v>427</v>
      </c>
      <c r="AM155" s="172"/>
      <c r="AN155" s="172">
        <v>4.2</v>
      </c>
      <c r="AO155" s="173" t="s">
        <v>429</v>
      </c>
      <c r="AP155" s="91" t="s">
        <v>429</v>
      </c>
      <c r="AQ155" s="172">
        <v>0.0</v>
      </c>
      <c r="AR155" s="173">
        <v>0.0</v>
      </c>
      <c r="AS155" s="91" t="s">
        <v>429</v>
      </c>
      <c r="AT155" s="132">
        <f t="shared" si="15"/>
        <v>1.461783336</v>
      </c>
      <c r="AU155" s="133">
        <v>0.0</v>
      </c>
      <c r="AV155" s="134">
        <f>sqrt( (0.032*(AB155^1.5)*(400/$AV$7))^2 + 1^2)</f>
        <v>24.5683537</v>
      </c>
      <c r="AW155" s="3">
        <v>0.0</v>
      </c>
      <c r="AX155" s="43">
        <v>0.0</v>
      </c>
      <c r="AY155" s="43">
        <v>0.0</v>
      </c>
      <c r="AZ155" s="43">
        <f t="shared" si="17"/>
        <v>0</v>
      </c>
      <c r="BA155" s="135">
        <f t="shared" si="7"/>
        <v>1</v>
      </c>
      <c r="BB155" s="136" t="s">
        <v>320</v>
      </c>
      <c r="BC155" s="48" t="str">
        <f t="shared" ref="BC155:BD155" si="178">B155</f>
        <v>HIP_97650_</v>
      </c>
      <c r="BD155" s="106" t="str">
        <f t="shared" si="178"/>
        <v>HD_187532_</v>
      </c>
      <c r="BE155" s="137">
        <v>0.0</v>
      </c>
      <c r="BF155" s="48" t="s">
        <v>485</v>
      </c>
      <c r="BG155" s="50">
        <v>1.51690973</v>
      </c>
      <c r="BH155" s="50">
        <v>297.69495</v>
      </c>
      <c r="BI155" s="50">
        <v>-10.763512</v>
      </c>
      <c r="BJ155" s="50">
        <v>13979.8769</v>
      </c>
      <c r="BK155" s="50">
        <v>13654.6336</v>
      </c>
      <c r="BL155" s="50">
        <v>7.41696556</v>
      </c>
      <c r="BM155" s="50">
        <v>1841.0</v>
      </c>
      <c r="BN155" s="50">
        <v>1132368.44</v>
      </c>
      <c r="BO155" s="50">
        <v>1106025.32</v>
      </c>
      <c r="BP155" s="50">
        <v>7.41741323</v>
      </c>
      <c r="BQ155" s="50">
        <v>149112.0</v>
      </c>
      <c r="BR155" s="169">
        <v>119520.263</v>
      </c>
      <c r="BS155" s="50">
        <v>92948.8898</v>
      </c>
      <c r="BT155" s="50">
        <v>0.6179948</v>
      </c>
      <c r="BU155" s="50">
        <v>150404.0</v>
      </c>
      <c r="BV155" s="169">
        <v>1475.58716</v>
      </c>
      <c r="BW155" s="50">
        <v>1147.51716</v>
      </c>
      <c r="BX155" s="50">
        <v>0.61794139</v>
      </c>
      <c r="BY155" s="50">
        <v>1857.0</v>
      </c>
      <c r="BZ155" s="139">
        <f t="shared" si="19"/>
        <v>2.061794041</v>
      </c>
      <c r="CA155" s="140">
        <f t="shared" si="20"/>
        <v>75.1622894</v>
      </c>
      <c r="CB155" s="141">
        <f t="shared" si="21"/>
        <v>937.6481183</v>
      </c>
      <c r="CC155" s="141">
        <f t="shared" si="22"/>
        <v>5.434899631</v>
      </c>
      <c r="CD155" s="187">
        <f t="shared" si="23"/>
        <v>0.16973621</v>
      </c>
    </row>
    <row r="156" ht="15.75" customHeight="1">
      <c r="A156" s="111">
        <f t="shared" si="9"/>
        <v>15.46819121</v>
      </c>
      <c r="B156" s="112" t="s">
        <v>933</v>
      </c>
      <c r="C156" s="112" t="s">
        <v>934</v>
      </c>
      <c r="D156" s="113">
        <v>5.45</v>
      </c>
      <c r="E156" s="111">
        <v>0.666</v>
      </c>
      <c r="F156" s="111">
        <v>0.007</v>
      </c>
      <c r="G156" s="114">
        <v>64.6488</v>
      </c>
      <c r="H156" s="114">
        <v>0.1232</v>
      </c>
      <c r="I156" s="114" t="s">
        <v>577</v>
      </c>
      <c r="J156" s="115">
        <f t="shared" si="10"/>
        <v>4.50280234</v>
      </c>
      <c r="K156" s="144" t="s">
        <v>368</v>
      </c>
      <c r="L156" s="145" t="s">
        <v>935</v>
      </c>
      <c r="M156" s="114" t="s">
        <v>372</v>
      </c>
      <c r="N156" s="154">
        <v>-0.085</v>
      </c>
      <c r="O156" s="118">
        <f t="shared" si="11"/>
        <v>4.41780234</v>
      </c>
      <c r="P156" s="119">
        <f t="shared" si="12"/>
        <v>0.128879064</v>
      </c>
      <c r="Q156" s="114" t="s">
        <v>205</v>
      </c>
      <c r="R156" s="120" t="s">
        <v>287</v>
      </c>
      <c r="S156" s="97" t="str">
        <f t="shared" si="4"/>
        <v>HIP_113357_</v>
      </c>
      <c r="T156" s="121">
        <v>1.0</v>
      </c>
      <c r="U156" s="120">
        <v>0.0</v>
      </c>
      <c r="V156" s="120">
        <v>0.0</v>
      </c>
      <c r="W156" s="120">
        <v>0.0</v>
      </c>
      <c r="X156" s="120">
        <v>0.0</v>
      </c>
      <c r="Y156" s="122">
        <f t="shared" si="13"/>
        <v>1</v>
      </c>
      <c r="Z156" s="146">
        <v>-5.074</v>
      </c>
      <c r="AA156" s="114" t="s">
        <v>408</v>
      </c>
      <c r="AB156" s="147">
        <v>2.8</v>
      </c>
      <c r="AC156" s="126" t="s">
        <v>297</v>
      </c>
      <c r="AD156" s="127">
        <v>1.02</v>
      </c>
      <c r="AE156" s="104" t="str">
        <f t="shared" si="14"/>
        <v>G2V+</v>
      </c>
      <c r="AF156" s="104" t="str">
        <f t="shared" si="5"/>
        <v>HIP_113357_</v>
      </c>
      <c r="AG156" s="103">
        <v>1.0</v>
      </c>
      <c r="AH156" s="104" t="str">
        <f t="shared" si="174"/>
        <v>HD_217014_</v>
      </c>
      <c r="AI156" s="148" t="s">
        <v>379</v>
      </c>
      <c r="AJ156" s="149">
        <v>5822.0</v>
      </c>
      <c r="AK156" s="45">
        <v>15.0</v>
      </c>
      <c r="AL156" s="3" t="s">
        <v>936</v>
      </c>
      <c r="AM156" s="190"/>
      <c r="AN156" s="190">
        <v>4.43</v>
      </c>
      <c r="AO156" s="131">
        <v>0.04</v>
      </c>
      <c r="AP156" s="3" t="s">
        <v>936</v>
      </c>
      <c r="AQ156" s="130">
        <v>0.18</v>
      </c>
      <c r="AR156" s="131">
        <v>0.02</v>
      </c>
      <c r="AS156" s="3" t="s">
        <v>936</v>
      </c>
      <c r="AT156" s="132">
        <f t="shared" si="15"/>
        <v>1.140112677</v>
      </c>
      <c r="AU156" s="133">
        <v>0.0</v>
      </c>
      <c r="AV156" s="150">
        <v>0.0</v>
      </c>
      <c r="AW156" s="3">
        <v>1.0</v>
      </c>
      <c r="AX156" s="67">
        <v>2.0</v>
      </c>
      <c r="AY156" s="67">
        <v>1.0</v>
      </c>
      <c r="AZ156" s="67">
        <f t="shared" si="17"/>
        <v>4</v>
      </c>
      <c r="BA156" s="135">
        <f t="shared" si="7"/>
        <v>1</v>
      </c>
      <c r="BB156" s="151" t="s">
        <v>385</v>
      </c>
      <c r="BC156" s="48" t="str">
        <f t="shared" ref="BC156:BD156" si="179">B156</f>
        <v>HIP_113357_</v>
      </c>
      <c r="BD156" s="106" t="str">
        <f t="shared" si="179"/>
        <v>HD_217014_</v>
      </c>
      <c r="BE156" s="177" t="s">
        <v>539</v>
      </c>
      <c r="BF156" s="48" t="s">
        <v>102</v>
      </c>
      <c r="BG156" s="50">
        <v>1.01937501</v>
      </c>
      <c r="BH156" s="50">
        <v>344.36658</v>
      </c>
      <c r="BI156" s="50">
        <v>20.768833</v>
      </c>
      <c r="BJ156" s="50">
        <v>6.96601807</v>
      </c>
      <c r="BK156" s="50">
        <v>6.61268474</v>
      </c>
      <c r="BL156" s="50">
        <v>3.30634237</v>
      </c>
      <c r="BM156" s="50">
        <v>2.0</v>
      </c>
      <c r="BN156" s="50">
        <v>273.290398</v>
      </c>
      <c r="BO156" s="50">
        <v>267.813732</v>
      </c>
      <c r="BP156" s="50">
        <v>8.63915264</v>
      </c>
      <c r="BQ156" s="50">
        <v>31.0</v>
      </c>
      <c r="BR156" s="50">
        <v>28.0060343</v>
      </c>
      <c r="BS156" s="50">
        <v>22.5293677</v>
      </c>
      <c r="BT156" s="50">
        <v>0.7267538</v>
      </c>
      <c r="BU156" s="50">
        <v>31.0</v>
      </c>
      <c r="BV156" s="152">
        <v>5.4576841</v>
      </c>
      <c r="BW156" s="50">
        <v>3.3376841</v>
      </c>
      <c r="BX156" s="50">
        <v>0.27814034</v>
      </c>
      <c r="BY156" s="50">
        <v>12.0</v>
      </c>
      <c r="BZ156" s="139">
        <f t="shared" si="19"/>
        <v>1.159950702</v>
      </c>
      <c r="CA156" s="140">
        <f t="shared" si="20"/>
        <v>74.98942093</v>
      </c>
      <c r="CB156" s="141">
        <f t="shared" si="21"/>
        <v>451.8112067</v>
      </c>
      <c r="CC156" s="141">
        <f t="shared" si="22"/>
        <v>8.274088024</v>
      </c>
      <c r="CD156" s="174">
        <f t="shared" si="23"/>
        <v>0.2208136771</v>
      </c>
    </row>
    <row r="157" ht="15.75" customHeight="1">
      <c r="A157" s="111">
        <f t="shared" si="9"/>
        <v>12.69736466</v>
      </c>
      <c r="B157" s="112" t="s">
        <v>937</v>
      </c>
      <c r="C157" s="112" t="s">
        <v>938</v>
      </c>
      <c r="D157" s="113">
        <v>5.54</v>
      </c>
      <c r="E157" s="111">
        <v>0.76</v>
      </c>
      <c r="F157" s="111">
        <v>0.021</v>
      </c>
      <c r="G157" s="114">
        <v>78.7565</v>
      </c>
      <c r="H157" s="114">
        <v>0.1206</v>
      </c>
      <c r="I157" s="114" t="s">
        <v>577</v>
      </c>
      <c r="J157" s="115">
        <f t="shared" si="10"/>
        <v>5.021432038</v>
      </c>
      <c r="K157" s="144" t="s">
        <v>368</v>
      </c>
      <c r="L157" s="145" t="s">
        <v>553</v>
      </c>
      <c r="M157" s="114" t="s">
        <v>372</v>
      </c>
      <c r="N157" s="154">
        <v>-0.14</v>
      </c>
      <c r="O157" s="118">
        <f t="shared" si="11"/>
        <v>4.881432038</v>
      </c>
      <c r="P157" s="119">
        <f t="shared" si="12"/>
        <v>-0.05657281502</v>
      </c>
      <c r="Q157" s="114" t="s">
        <v>502</v>
      </c>
      <c r="R157" s="120">
        <v>73.0</v>
      </c>
      <c r="S157" s="97" t="str">
        <f t="shared" si="4"/>
        <v>HIP_58576_</v>
      </c>
      <c r="T157" s="121">
        <v>1.0</v>
      </c>
      <c r="U157" s="121">
        <v>1.0</v>
      </c>
      <c r="V157" s="165">
        <v>1.0</v>
      </c>
      <c r="W157" s="120">
        <v>0.0</v>
      </c>
      <c r="X157" s="120">
        <v>0.0</v>
      </c>
      <c r="Y157" s="122">
        <f t="shared" si="13"/>
        <v>3</v>
      </c>
      <c r="Z157" s="146">
        <v>-5.04</v>
      </c>
      <c r="AA157" s="114" t="s">
        <v>537</v>
      </c>
      <c r="AB157" s="147">
        <v>1.8</v>
      </c>
      <c r="AC157" s="126" t="s">
        <v>297</v>
      </c>
      <c r="AD157" s="127">
        <v>0.94</v>
      </c>
      <c r="AE157" s="104" t="str">
        <f t="shared" si="14"/>
        <v>G8IV</v>
      </c>
      <c r="AF157" s="104" t="str">
        <f t="shared" si="5"/>
        <v>HIP_58576_</v>
      </c>
      <c r="AG157" s="103">
        <v>1.0</v>
      </c>
      <c r="AH157" s="104" t="str">
        <f t="shared" si="174"/>
        <v>HD_104304_</v>
      </c>
      <c r="AI157" s="148" t="s">
        <v>379</v>
      </c>
      <c r="AJ157" s="149">
        <v>5510.0</v>
      </c>
      <c r="AK157" s="45">
        <v>15.0</v>
      </c>
      <c r="AL157" s="3" t="s">
        <v>636</v>
      </c>
      <c r="AM157" s="130"/>
      <c r="AN157" s="130">
        <v>4.33</v>
      </c>
      <c r="AO157" s="131">
        <v>0.05</v>
      </c>
      <c r="AP157" s="3" t="s">
        <v>636</v>
      </c>
      <c r="AQ157" s="130">
        <v>0.25</v>
      </c>
      <c r="AR157" s="131">
        <v>0.02</v>
      </c>
      <c r="AS157" s="3" t="s">
        <v>636</v>
      </c>
      <c r="AT157" s="132">
        <f t="shared" si="15"/>
        <v>1.02816553</v>
      </c>
      <c r="AU157" s="133">
        <v>0.0</v>
      </c>
      <c r="AV157" s="150">
        <v>0.0</v>
      </c>
      <c r="AW157" s="3">
        <v>1.0</v>
      </c>
      <c r="AX157" s="67">
        <v>2.0</v>
      </c>
      <c r="AY157" s="67">
        <v>1.0</v>
      </c>
      <c r="AZ157" s="67">
        <f t="shared" si="17"/>
        <v>4</v>
      </c>
      <c r="BA157" s="135">
        <f t="shared" si="7"/>
        <v>3</v>
      </c>
      <c r="BB157" s="170" t="s">
        <v>509</v>
      </c>
      <c r="BC157" s="48" t="str">
        <f t="shared" ref="BC157:BD157" si="180">B157</f>
        <v>HIP_58576_</v>
      </c>
      <c r="BD157" s="106" t="str">
        <f t="shared" si="180"/>
        <v>HD_104304_</v>
      </c>
      <c r="BE157" s="137">
        <v>0.0</v>
      </c>
      <c r="BF157" s="48" t="s">
        <v>335</v>
      </c>
      <c r="BG157" s="50">
        <v>1.09798847</v>
      </c>
      <c r="BH157" s="50">
        <v>180.18521</v>
      </c>
      <c r="BI157" s="50">
        <v>-10.446014</v>
      </c>
      <c r="BJ157" s="50">
        <v>5.76106666</v>
      </c>
      <c r="BK157" s="50">
        <v>5.0544</v>
      </c>
      <c r="BL157" s="50">
        <v>1.2636</v>
      </c>
      <c r="BM157" s="50">
        <v>4.0</v>
      </c>
      <c r="BN157" s="50">
        <v>105.178267</v>
      </c>
      <c r="BO157" s="50">
        <v>102.3516</v>
      </c>
      <c r="BP157" s="50">
        <v>6.396975</v>
      </c>
      <c r="BQ157" s="50">
        <v>16.0</v>
      </c>
      <c r="BR157" s="152">
        <v>11.4416132</v>
      </c>
      <c r="BS157" s="50">
        <v>8.61494657</v>
      </c>
      <c r="BT157" s="50">
        <v>0.53843416</v>
      </c>
      <c r="BU157" s="50">
        <v>16.0</v>
      </c>
      <c r="BV157" s="152">
        <v>5.3774566</v>
      </c>
      <c r="BW157" s="50">
        <v>2.02078994</v>
      </c>
      <c r="BX157" s="50">
        <v>0.10635737</v>
      </c>
      <c r="BY157" s="50">
        <v>19.0</v>
      </c>
      <c r="BZ157" s="139">
        <f t="shared" si="19"/>
        <v>0.9369439096</v>
      </c>
      <c r="CA157" s="140">
        <f t="shared" si="20"/>
        <v>73.79042301</v>
      </c>
      <c r="CB157" s="141">
        <f t="shared" si="21"/>
        <v>341.6679554</v>
      </c>
      <c r="CC157" s="141">
        <f t="shared" si="22"/>
        <v>9.590014541</v>
      </c>
      <c r="CD157" s="174">
        <f t="shared" si="23"/>
        <v>0.2357752901</v>
      </c>
    </row>
    <row r="158" ht="15.75" customHeight="1">
      <c r="A158" s="111">
        <f t="shared" si="9"/>
        <v>18.20525331</v>
      </c>
      <c r="B158" s="112" t="s">
        <v>939</v>
      </c>
      <c r="C158" s="112" t="s">
        <v>940</v>
      </c>
      <c r="D158" s="113">
        <v>5.44</v>
      </c>
      <c r="E158" s="111">
        <v>0.525</v>
      </c>
      <c r="F158" s="111">
        <v>0.003</v>
      </c>
      <c r="G158" s="114">
        <v>54.9292</v>
      </c>
      <c r="H158" s="114">
        <v>0.1076</v>
      </c>
      <c r="I158" s="114" t="s">
        <v>577</v>
      </c>
      <c r="J158" s="115">
        <f t="shared" si="10"/>
        <v>4.13901637</v>
      </c>
      <c r="K158" s="144" t="s">
        <v>368</v>
      </c>
      <c r="L158" s="153" t="s">
        <v>616</v>
      </c>
      <c r="M158" s="114" t="s">
        <v>281</v>
      </c>
      <c r="N158" s="154">
        <v>-0.04</v>
      </c>
      <c r="O158" s="118">
        <f t="shared" si="11"/>
        <v>4.09901637</v>
      </c>
      <c r="P158" s="119">
        <f t="shared" si="12"/>
        <v>0.2563934522</v>
      </c>
      <c r="Q158" s="154" t="s">
        <v>502</v>
      </c>
      <c r="R158" s="120">
        <v>130.0</v>
      </c>
      <c r="S158" s="97" t="str">
        <f t="shared" si="4"/>
        <v>HIP_32439_</v>
      </c>
      <c r="T158" s="121">
        <v>1.0</v>
      </c>
      <c r="U158" s="121">
        <v>1.0</v>
      </c>
      <c r="V158" s="165">
        <v>1.0</v>
      </c>
      <c r="W158" s="120">
        <v>0.0</v>
      </c>
      <c r="X158" s="120">
        <v>0.0</v>
      </c>
      <c r="Y158" s="122">
        <f t="shared" si="13"/>
        <v>3</v>
      </c>
      <c r="Z158" s="143">
        <v>-4.93</v>
      </c>
      <c r="AA158" s="114" t="s">
        <v>449</v>
      </c>
      <c r="AB158" s="147">
        <v>4.5</v>
      </c>
      <c r="AC158" s="126" t="s">
        <v>297</v>
      </c>
      <c r="AD158" s="127">
        <v>1.18</v>
      </c>
      <c r="AE158" s="104" t="str">
        <f t="shared" si="14"/>
        <v>F8V</v>
      </c>
      <c r="AF158" s="104" t="str">
        <f t="shared" si="5"/>
        <v>HIP_32439_</v>
      </c>
      <c r="AG158" s="103">
        <v>1.0</v>
      </c>
      <c r="AH158" s="104" t="str">
        <f t="shared" si="174"/>
        <v>HD_46588_</v>
      </c>
      <c r="AI158" s="128" t="s">
        <v>277</v>
      </c>
      <c r="AJ158" s="149">
        <v>6300.0</v>
      </c>
      <c r="AK158" s="45">
        <v>50.0</v>
      </c>
      <c r="AL158" s="3" t="s">
        <v>941</v>
      </c>
      <c r="AM158" s="130"/>
      <c r="AN158" s="130">
        <v>4.6</v>
      </c>
      <c r="AO158" s="131">
        <v>0.05</v>
      </c>
      <c r="AP158" s="3" t="s">
        <v>941</v>
      </c>
      <c r="AQ158" s="130">
        <v>-0.1</v>
      </c>
      <c r="AR158" s="131">
        <v>0.08</v>
      </c>
      <c r="AS158" s="3" t="s">
        <v>941</v>
      </c>
      <c r="AT158" s="132">
        <f t="shared" si="15"/>
        <v>1.127634285</v>
      </c>
      <c r="AU158" s="133">
        <v>0.0</v>
      </c>
      <c r="AV158" s="150">
        <v>0.0</v>
      </c>
      <c r="AW158" s="3">
        <v>1.0</v>
      </c>
      <c r="AX158" s="67">
        <v>2.0</v>
      </c>
      <c r="AY158" s="67">
        <v>1.0</v>
      </c>
      <c r="AZ158" s="67">
        <f t="shared" si="17"/>
        <v>4</v>
      </c>
      <c r="BA158" s="135">
        <f t="shared" si="7"/>
        <v>3</v>
      </c>
      <c r="BB158" s="170" t="s">
        <v>509</v>
      </c>
      <c r="BC158" s="48" t="str">
        <f t="shared" ref="BC158:BD158" si="181">B158</f>
        <v>HIP_32439_</v>
      </c>
      <c r="BD158" s="106" t="str">
        <f t="shared" si="181"/>
        <v>HD_46588_</v>
      </c>
      <c r="BE158" s="137">
        <v>0.0</v>
      </c>
      <c r="BF158" s="48" t="s">
        <v>216</v>
      </c>
      <c r="BG158" s="50">
        <v>0.90151894</v>
      </c>
      <c r="BH158" s="50">
        <v>101.55896</v>
      </c>
      <c r="BI158" s="50">
        <v>79.56481</v>
      </c>
      <c r="BJ158" s="50">
        <v>22.6153367</v>
      </c>
      <c r="BK158" s="50">
        <v>22.2620033</v>
      </c>
      <c r="BL158" s="50">
        <v>11.1310017</v>
      </c>
      <c r="BM158" s="50">
        <v>2.0</v>
      </c>
      <c r="BN158" s="50">
        <v>1829.19227</v>
      </c>
      <c r="BO158" s="50">
        <v>1803.22227</v>
      </c>
      <c r="BP158" s="50">
        <v>12.2668182</v>
      </c>
      <c r="BQ158" s="50">
        <v>147.0</v>
      </c>
      <c r="BR158" s="169">
        <v>177.59748</v>
      </c>
      <c r="BS158" s="50">
        <v>151.62748</v>
      </c>
      <c r="BT158" s="50">
        <v>1.03147946</v>
      </c>
      <c r="BU158" s="50">
        <v>147.0</v>
      </c>
      <c r="BV158" s="152">
        <v>5.56319383</v>
      </c>
      <c r="BW158" s="50">
        <v>4.6798605</v>
      </c>
      <c r="BX158" s="50">
        <v>0.9359721</v>
      </c>
      <c r="BY158" s="50">
        <v>5.0</v>
      </c>
      <c r="BZ158" s="139">
        <f t="shared" si="19"/>
        <v>1.343373343</v>
      </c>
      <c r="CA158" s="140">
        <f t="shared" si="20"/>
        <v>73.79042301</v>
      </c>
      <c r="CB158" s="141">
        <f t="shared" si="21"/>
        <v>523.5424153</v>
      </c>
      <c r="CC158" s="141">
        <f t="shared" si="22"/>
        <v>7.148264634</v>
      </c>
      <c r="CD158" s="187">
        <f t="shared" si="23"/>
        <v>0.1878209938</v>
      </c>
    </row>
    <row r="159" ht="15.75" customHeight="1">
      <c r="A159" s="111">
        <f t="shared" si="9"/>
        <v>17.75316006</v>
      </c>
      <c r="B159" s="112" t="s">
        <v>942</v>
      </c>
      <c r="C159" s="112" t="s">
        <v>943</v>
      </c>
      <c r="D159" s="113">
        <v>5.47</v>
      </c>
      <c r="E159" s="111">
        <v>0.592</v>
      </c>
      <c r="F159" s="111">
        <v>0.007</v>
      </c>
      <c r="G159" s="114">
        <v>56.328</v>
      </c>
      <c r="H159" s="114">
        <v>0.1231</v>
      </c>
      <c r="I159" s="114" t="s">
        <v>577</v>
      </c>
      <c r="J159" s="115">
        <f t="shared" si="10"/>
        <v>4.223621657</v>
      </c>
      <c r="K159" s="144" t="s">
        <v>368</v>
      </c>
      <c r="L159" s="145" t="s">
        <v>507</v>
      </c>
      <c r="M159" s="114" t="s">
        <v>372</v>
      </c>
      <c r="N159" s="154">
        <v>-0.065</v>
      </c>
      <c r="O159" s="118">
        <f t="shared" si="11"/>
        <v>4.158621657</v>
      </c>
      <c r="P159" s="119">
        <f t="shared" si="12"/>
        <v>0.2325513374</v>
      </c>
      <c r="Q159" s="154" t="s">
        <v>502</v>
      </c>
      <c r="R159" s="120">
        <v>125.0</v>
      </c>
      <c r="S159" s="97" t="str">
        <f t="shared" si="4"/>
        <v>HIP_89042_</v>
      </c>
      <c r="T159" s="121">
        <v>1.0</v>
      </c>
      <c r="U159" s="121">
        <v>1.0</v>
      </c>
      <c r="V159" s="165">
        <v>1.0</v>
      </c>
      <c r="W159" s="120">
        <v>0.0</v>
      </c>
      <c r="X159" s="120">
        <v>0.0</v>
      </c>
      <c r="Y159" s="122">
        <f t="shared" si="13"/>
        <v>3</v>
      </c>
      <c r="Z159" s="143">
        <v>-4.854</v>
      </c>
      <c r="AA159" s="114" t="s">
        <v>353</v>
      </c>
      <c r="AB159" s="147">
        <v>4.2</v>
      </c>
      <c r="AC159" s="126" t="s">
        <v>297</v>
      </c>
      <c r="AD159" s="127">
        <v>1.08</v>
      </c>
      <c r="AE159" s="104" t="str">
        <f t="shared" si="14"/>
        <v>G0V</v>
      </c>
      <c r="AF159" s="104" t="str">
        <f t="shared" si="5"/>
        <v>HIP_89042_</v>
      </c>
      <c r="AG159" s="103">
        <v>1.0</v>
      </c>
      <c r="AH159" s="104" t="str">
        <f t="shared" si="174"/>
        <v>HD_165499_</v>
      </c>
      <c r="AI159" s="114"/>
      <c r="AJ159" s="149">
        <v>5950.0</v>
      </c>
      <c r="AK159" s="45">
        <v>45.0</v>
      </c>
      <c r="AL159" s="3" t="s">
        <v>944</v>
      </c>
      <c r="AM159" s="130"/>
      <c r="AN159" s="130">
        <v>4.31</v>
      </c>
      <c r="AO159" s="131">
        <v>0.13</v>
      </c>
      <c r="AP159" s="3" t="s">
        <v>944</v>
      </c>
      <c r="AQ159" s="130">
        <v>0.01</v>
      </c>
      <c r="AR159" s="131">
        <v>0.06</v>
      </c>
      <c r="AS159" s="3" t="s">
        <v>944</v>
      </c>
      <c r="AT159" s="132">
        <f t="shared" si="15"/>
        <v>1.229969613</v>
      </c>
      <c r="AU159" s="133">
        <v>0.0</v>
      </c>
      <c r="AV159" s="150">
        <v>0.0</v>
      </c>
      <c r="AW159" s="3">
        <v>1.0</v>
      </c>
      <c r="AX159" s="67">
        <v>2.0</v>
      </c>
      <c r="AY159" s="67">
        <v>1.0</v>
      </c>
      <c r="AZ159" s="67">
        <f t="shared" si="17"/>
        <v>4</v>
      </c>
      <c r="BA159" s="135">
        <f t="shared" si="7"/>
        <v>3</v>
      </c>
      <c r="BB159" s="170" t="s">
        <v>509</v>
      </c>
      <c r="BC159" s="48" t="str">
        <f t="shared" ref="BC159:BD159" si="182">B159</f>
        <v>HIP_89042_</v>
      </c>
      <c r="BD159" s="106" t="str">
        <f t="shared" si="182"/>
        <v>HD_165499_</v>
      </c>
      <c r="BE159" s="137">
        <v>0.0</v>
      </c>
      <c r="BF159" s="48" t="s">
        <v>459</v>
      </c>
      <c r="BG159" s="50">
        <v>1.20433062</v>
      </c>
      <c r="BH159" s="50">
        <v>272.609</v>
      </c>
      <c r="BI159" s="50">
        <v>-62.002197</v>
      </c>
      <c r="BJ159" s="50">
        <v>6.16590844</v>
      </c>
      <c r="BK159" s="50">
        <v>5.98924177</v>
      </c>
      <c r="BL159" s="50">
        <v>5.98924177</v>
      </c>
      <c r="BM159" s="50">
        <v>1.0</v>
      </c>
      <c r="BN159" s="50">
        <v>496.081917</v>
      </c>
      <c r="BO159" s="50">
        <v>485.128584</v>
      </c>
      <c r="BP159" s="50">
        <v>7.82465457</v>
      </c>
      <c r="BQ159" s="50">
        <v>62.0</v>
      </c>
      <c r="BR159" s="50">
        <v>51.7548734</v>
      </c>
      <c r="BS159" s="50">
        <v>40.80154</v>
      </c>
      <c r="BT159" s="50">
        <v>0.65808936</v>
      </c>
      <c r="BU159" s="50">
        <v>62.0</v>
      </c>
      <c r="BV159" s="152">
        <v>5.44311507</v>
      </c>
      <c r="BW159" s="50">
        <v>4.02978173</v>
      </c>
      <c r="BX159" s="50">
        <v>0.50372272</v>
      </c>
      <c r="BY159" s="50">
        <v>8.0</v>
      </c>
      <c r="BZ159" s="139">
        <f t="shared" si="19"/>
        <v>1.307000244</v>
      </c>
      <c r="CA159" s="140">
        <f t="shared" si="20"/>
        <v>73.62070975</v>
      </c>
      <c r="CB159" s="141">
        <f t="shared" si="21"/>
        <v>525.1693987</v>
      </c>
      <c r="CC159" s="141">
        <f t="shared" si="22"/>
        <v>7.575133249</v>
      </c>
      <c r="CD159" s="174">
        <f t="shared" si="23"/>
        <v>0.2047398525</v>
      </c>
    </row>
    <row r="160" ht="15.75" customHeight="1">
      <c r="A160" s="111">
        <f t="shared" si="9"/>
        <v>14.13078037</v>
      </c>
      <c r="B160" s="112" t="s">
        <v>945</v>
      </c>
      <c r="C160" s="112" t="s">
        <v>946</v>
      </c>
      <c r="D160" s="113">
        <v>5.49</v>
      </c>
      <c r="E160" s="111">
        <v>0.652</v>
      </c>
      <c r="F160" s="111">
        <v>0.009</v>
      </c>
      <c r="G160" s="114">
        <v>70.7675</v>
      </c>
      <c r="H160" s="114">
        <v>0.1119</v>
      </c>
      <c r="I160" s="114" t="s">
        <v>577</v>
      </c>
      <c r="J160" s="115">
        <f t="shared" si="10"/>
        <v>4.739169268</v>
      </c>
      <c r="K160" s="144" t="s">
        <v>368</v>
      </c>
      <c r="L160" s="145" t="s">
        <v>947</v>
      </c>
      <c r="M160" s="114" t="s">
        <v>444</v>
      </c>
      <c r="N160" s="154">
        <v>-0.085</v>
      </c>
      <c r="O160" s="118">
        <f t="shared" si="11"/>
        <v>4.654169268</v>
      </c>
      <c r="P160" s="119">
        <f t="shared" si="12"/>
        <v>0.03433229285</v>
      </c>
      <c r="Q160" s="154" t="s">
        <v>502</v>
      </c>
      <c r="R160" s="120">
        <v>87.0</v>
      </c>
      <c r="S160" s="97" t="str">
        <f t="shared" si="4"/>
        <v>HIP_79672_</v>
      </c>
      <c r="T160" s="121">
        <v>1.0</v>
      </c>
      <c r="U160" s="121">
        <v>1.0</v>
      </c>
      <c r="V160" s="165">
        <v>1.0</v>
      </c>
      <c r="W160" s="120">
        <v>0.0</v>
      </c>
      <c r="X160" s="120">
        <v>0.0</v>
      </c>
      <c r="Y160" s="122">
        <f t="shared" si="13"/>
        <v>3</v>
      </c>
      <c r="Z160" s="143">
        <v>-4.93</v>
      </c>
      <c r="AA160" s="114" t="s">
        <v>645</v>
      </c>
      <c r="AB160" s="147">
        <v>2.7</v>
      </c>
      <c r="AC160" s="126" t="s">
        <v>297</v>
      </c>
      <c r="AD160" s="127">
        <v>1.02</v>
      </c>
      <c r="AE160" s="104" t="str">
        <f t="shared" si="14"/>
        <v>G2Va</v>
      </c>
      <c r="AF160" s="104" t="str">
        <f t="shared" si="5"/>
        <v>HIP_79672_</v>
      </c>
      <c r="AG160" s="103">
        <v>1.0</v>
      </c>
      <c r="AH160" s="104" t="str">
        <f t="shared" si="174"/>
        <v>HD_146233_</v>
      </c>
      <c r="AI160" s="148" t="s">
        <v>379</v>
      </c>
      <c r="AJ160" s="149">
        <v>5814.0</v>
      </c>
      <c r="AK160" s="45">
        <v>3.0</v>
      </c>
      <c r="AL160" s="3" t="s">
        <v>948</v>
      </c>
      <c r="AM160" s="190"/>
      <c r="AN160" s="190">
        <v>4.45</v>
      </c>
      <c r="AO160" s="131">
        <v>0.01</v>
      </c>
      <c r="AP160" s="3" t="s">
        <v>948</v>
      </c>
      <c r="AQ160" s="190">
        <v>0.056</v>
      </c>
      <c r="AR160" s="131">
        <v>0.003</v>
      </c>
      <c r="AS160" s="3" t="s">
        <v>948</v>
      </c>
      <c r="AT160" s="132">
        <f t="shared" si="15"/>
        <v>1.025341974</v>
      </c>
      <c r="AU160" s="196">
        <v>2.0</v>
      </c>
      <c r="AV160" s="150">
        <v>0.0</v>
      </c>
      <c r="AW160" s="3">
        <v>1.0</v>
      </c>
      <c r="AX160" s="67">
        <v>2.0</v>
      </c>
      <c r="AY160" s="67">
        <v>1.0</v>
      </c>
      <c r="AZ160" s="67">
        <f t="shared" si="17"/>
        <v>4</v>
      </c>
      <c r="BA160" s="135">
        <f t="shared" si="7"/>
        <v>3</v>
      </c>
      <c r="BB160" s="170" t="s">
        <v>509</v>
      </c>
      <c r="BC160" s="48" t="str">
        <f t="shared" ref="BC160:BD160" si="183">B160</f>
        <v>HIP_79672_</v>
      </c>
      <c r="BD160" s="106" t="str">
        <f t="shared" si="183"/>
        <v>HD_146233_</v>
      </c>
      <c r="BE160" s="177" t="s">
        <v>539</v>
      </c>
      <c r="BF160" s="48" t="s">
        <v>412</v>
      </c>
      <c r="BG160" s="50">
        <v>0.99617122</v>
      </c>
      <c r="BH160" s="50">
        <v>243.90529</v>
      </c>
      <c r="BI160" s="50">
        <v>-8.369442</v>
      </c>
      <c r="BJ160" s="50">
        <v>6.81812303</v>
      </c>
      <c r="BK160" s="50">
        <v>6.46478969</v>
      </c>
      <c r="BL160" s="50">
        <v>3.23239485</v>
      </c>
      <c r="BM160" s="50">
        <v>2.0</v>
      </c>
      <c r="BN160" s="50">
        <v>267.830649</v>
      </c>
      <c r="BO160" s="50">
        <v>261.823983</v>
      </c>
      <c r="BP160" s="50">
        <v>7.70070537</v>
      </c>
      <c r="BQ160" s="50">
        <v>34.0</v>
      </c>
      <c r="BR160" s="50">
        <v>28.0322671</v>
      </c>
      <c r="BS160" s="50">
        <v>22.0256004</v>
      </c>
      <c r="BT160" s="50">
        <v>0.64781178</v>
      </c>
      <c r="BU160" s="50">
        <v>34.0</v>
      </c>
      <c r="BV160" s="152">
        <v>5.38305191</v>
      </c>
      <c r="BW160" s="50">
        <v>3.26305191</v>
      </c>
      <c r="BX160" s="50">
        <v>0.27192099</v>
      </c>
      <c r="BY160" s="50">
        <v>12.0</v>
      </c>
      <c r="BZ160" s="139">
        <f t="shared" si="19"/>
        <v>1.04031808</v>
      </c>
      <c r="CA160" s="140">
        <f t="shared" si="20"/>
        <v>73.62070975</v>
      </c>
      <c r="CB160" s="141">
        <f t="shared" si="21"/>
        <v>383.7487029</v>
      </c>
      <c r="CC160" s="141">
        <f t="shared" si="22"/>
        <v>8.736889231</v>
      </c>
      <c r="CD160" s="174">
        <f t="shared" si="23"/>
        <v>0.2167833732</v>
      </c>
    </row>
    <row r="161" ht="15.75" customHeight="1">
      <c r="A161" s="111">
        <f t="shared" si="9"/>
        <v>13.24129749</v>
      </c>
      <c r="B161" s="112" t="s">
        <v>949</v>
      </c>
      <c r="C161" s="112" t="s">
        <v>950</v>
      </c>
      <c r="D161" s="113">
        <v>5.49</v>
      </c>
      <c r="E161" s="111">
        <v>0.632</v>
      </c>
      <c r="F161" s="111">
        <v>0.006</v>
      </c>
      <c r="G161" s="114">
        <v>75.5213</v>
      </c>
      <c r="H161" s="114">
        <v>0.0795</v>
      </c>
      <c r="I161" s="114" t="s">
        <v>577</v>
      </c>
      <c r="J161" s="115">
        <f t="shared" si="10"/>
        <v>4.880347286</v>
      </c>
      <c r="K161" s="144" t="s">
        <v>368</v>
      </c>
      <c r="L161" s="145" t="s">
        <v>951</v>
      </c>
      <c r="M161" s="114" t="s">
        <v>372</v>
      </c>
      <c r="N161" s="154">
        <v>-0.08</v>
      </c>
      <c r="O161" s="118">
        <f t="shared" si="11"/>
        <v>4.800347286</v>
      </c>
      <c r="P161" s="119">
        <f t="shared" si="12"/>
        <v>-0.02413891433</v>
      </c>
      <c r="Q161" s="114" t="s">
        <v>502</v>
      </c>
      <c r="R161" s="120">
        <v>78.0</v>
      </c>
      <c r="S161" s="97" t="str">
        <f t="shared" si="4"/>
        <v>HIP_22263_</v>
      </c>
      <c r="T161" s="121">
        <v>1.0</v>
      </c>
      <c r="U161" s="121">
        <v>1.0</v>
      </c>
      <c r="V161" s="165">
        <v>1.0</v>
      </c>
      <c r="W161" s="120">
        <v>0.0</v>
      </c>
      <c r="X161" s="120">
        <v>0.0</v>
      </c>
      <c r="Y161" s="122">
        <f t="shared" si="13"/>
        <v>3</v>
      </c>
      <c r="Z161" s="143">
        <v>-4.511</v>
      </c>
      <c r="AA161" s="114" t="s">
        <v>408</v>
      </c>
      <c r="AB161" s="147">
        <v>2.9</v>
      </c>
      <c r="AC161" s="126" t="s">
        <v>297</v>
      </c>
      <c r="AD161" s="127">
        <v>1.04</v>
      </c>
      <c r="AE161" s="104" t="str">
        <f t="shared" si="14"/>
        <v>G1.5V_CH-0.5</v>
      </c>
      <c r="AF161" s="104" t="str">
        <f t="shared" si="5"/>
        <v>HIP_22263_</v>
      </c>
      <c r="AG161" s="103">
        <v>1.0</v>
      </c>
      <c r="AH161" s="104" t="str">
        <f t="shared" si="174"/>
        <v>HD_30495_</v>
      </c>
      <c r="AI161" s="179" t="s">
        <v>563</v>
      </c>
      <c r="AJ161" s="149">
        <v>5840.0</v>
      </c>
      <c r="AK161" s="45">
        <v>8.0</v>
      </c>
      <c r="AL161" s="3" t="s">
        <v>948</v>
      </c>
      <c r="AM161" s="190"/>
      <c r="AN161" s="190">
        <v>4.5</v>
      </c>
      <c r="AO161" s="131">
        <v>0.02</v>
      </c>
      <c r="AP161" s="3" t="s">
        <v>948</v>
      </c>
      <c r="AQ161" s="190">
        <v>0.03</v>
      </c>
      <c r="AR161" s="131">
        <v>0.007</v>
      </c>
      <c r="AS161" s="3" t="s">
        <v>948</v>
      </c>
      <c r="AT161" s="132">
        <f t="shared" si="15"/>
        <v>0.9500741318</v>
      </c>
      <c r="AU161" s="191">
        <v>1.0</v>
      </c>
      <c r="AV161" s="150">
        <v>0.0</v>
      </c>
      <c r="AW161" s="3">
        <v>1.0</v>
      </c>
      <c r="AX161" s="67">
        <v>2.0</v>
      </c>
      <c r="AY161" s="67">
        <v>1.0</v>
      </c>
      <c r="AZ161" s="67">
        <f t="shared" si="17"/>
        <v>4</v>
      </c>
      <c r="BA161" s="135">
        <f t="shared" si="7"/>
        <v>3</v>
      </c>
      <c r="BB161" s="170" t="s">
        <v>509</v>
      </c>
      <c r="BC161" s="48" t="str">
        <f t="shared" ref="BC161:BD161" si="184">B161</f>
        <v>HIP_22263_</v>
      </c>
      <c r="BD161" s="106" t="str">
        <f t="shared" si="184"/>
        <v>HD_30495_</v>
      </c>
      <c r="BE161" s="137">
        <v>0.0</v>
      </c>
      <c r="BF161" s="48" t="s">
        <v>162</v>
      </c>
      <c r="BG161" s="50">
        <v>0.94962136</v>
      </c>
      <c r="BH161" s="50">
        <v>71.901215</v>
      </c>
      <c r="BI161" s="50">
        <v>-16.934456</v>
      </c>
      <c r="BJ161" s="50">
        <v>7.10064669</v>
      </c>
      <c r="BK161" s="50">
        <v>6.74731335</v>
      </c>
      <c r="BL161" s="50">
        <v>3.37365668</v>
      </c>
      <c r="BM161" s="50">
        <v>2.0</v>
      </c>
      <c r="BN161" s="50">
        <v>279.802857</v>
      </c>
      <c r="BO161" s="50">
        <v>273.266191</v>
      </c>
      <c r="BP161" s="50">
        <v>7.38557272</v>
      </c>
      <c r="BQ161" s="50">
        <v>37.0</v>
      </c>
      <c r="BR161" s="50">
        <v>29.5248423</v>
      </c>
      <c r="BS161" s="50">
        <v>22.9881757</v>
      </c>
      <c r="BT161" s="50">
        <v>0.62130204</v>
      </c>
      <c r="BU161" s="50">
        <v>37.0</v>
      </c>
      <c r="BV161" s="152">
        <v>5.52565565</v>
      </c>
      <c r="BW161" s="50">
        <v>3.40565565</v>
      </c>
      <c r="BX161" s="50">
        <v>0.28380464</v>
      </c>
      <c r="BY161" s="50">
        <v>12.0</v>
      </c>
      <c r="BZ161" s="139">
        <f t="shared" si="19"/>
        <v>0.9725916638</v>
      </c>
      <c r="CA161" s="140">
        <f t="shared" si="20"/>
        <v>73.45138682</v>
      </c>
      <c r="CB161" s="141">
        <f t="shared" si="21"/>
        <v>343.5396995</v>
      </c>
      <c r="CC161" s="141">
        <f t="shared" si="22"/>
        <v>8.948660825</v>
      </c>
      <c r="CD161" s="174">
        <f t="shared" si="23"/>
        <v>0.2121254625</v>
      </c>
    </row>
    <row r="162" ht="15.75" customHeight="1">
      <c r="A162" s="111">
        <f t="shared" si="9"/>
        <v>7.235450233</v>
      </c>
      <c r="B162" s="112" t="s">
        <v>952</v>
      </c>
      <c r="C162" s="112" t="s">
        <v>953</v>
      </c>
      <c r="D162" s="113">
        <v>5.79</v>
      </c>
      <c r="E162" s="111">
        <v>0.918</v>
      </c>
      <c r="F162" s="111">
        <v>0.019</v>
      </c>
      <c r="G162" s="114">
        <v>138.2084</v>
      </c>
      <c r="H162" s="114">
        <v>0.1436</v>
      </c>
      <c r="I162" s="114" t="s">
        <v>577</v>
      </c>
      <c r="J162" s="115">
        <f t="shared" si="10"/>
        <v>6.492672196</v>
      </c>
      <c r="K162" s="144" t="s">
        <v>368</v>
      </c>
      <c r="L162" s="157" t="s">
        <v>877</v>
      </c>
      <c r="M162" s="114" t="s">
        <v>444</v>
      </c>
      <c r="N162" s="154">
        <v>-0.37</v>
      </c>
      <c r="O162" s="118">
        <f t="shared" si="11"/>
        <v>6.122672196</v>
      </c>
      <c r="P162" s="119">
        <f t="shared" si="12"/>
        <v>-0.5530688786</v>
      </c>
      <c r="Q162" s="154" t="s">
        <v>502</v>
      </c>
      <c r="R162" s="120">
        <v>22.0</v>
      </c>
      <c r="S162" s="97" t="str">
        <f t="shared" si="4"/>
        <v>HIP_12114_</v>
      </c>
      <c r="T162" s="121">
        <v>1.0</v>
      </c>
      <c r="U162" s="121">
        <v>1.0</v>
      </c>
      <c r="V162" s="155">
        <v>2.0</v>
      </c>
      <c r="W162" s="120">
        <v>0.0</v>
      </c>
      <c r="X162" s="120">
        <v>0.0</v>
      </c>
      <c r="Y162" s="156">
        <f t="shared" si="13"/>
        <v>4</v>
      </c>
      <c r="Z162" s="146">
        <v>-4.958</v>
      </c>
      <c r="AA162" s="114" t="s">
        <v>408</v>
      </c>
      <c r="AB162" s="147">
        <v>1.3</v>
      </c>
      <c r="AC162" s="126" t="s">
        <v>297</v>
      </c>
      <c r="AD162" s="127">
        <v>0.75</v>
      </c>
      <c r="AE162" s="104" t="str">
        <f t="shared" si="14"/>
        <v>K3V</v>
      </c>
      <c r="AF162" s="104" t="str">
        <f t="shared" si="5"/>
        <v>HIP_12114_</v>
      </c>
      <c r="AG162" s="103">
        <v>1.0</v>
      </c>
      <c r="AH162" s="104" t="str">
        <f t="shared" si="174"/>
        <v>HD_16160_</v>
      </c>
      <c r="AI162" s="148" t="s">
        <v>379</v>
      </c>
      <c r="AJ162" s="149">
        <v>4829.0</v>
      </c>
      <c r="AK162" s="45">
        <v>6.0</v>
      </c>
      <c r="AL162" s="3" t="s">
        <v>954</v>
      </c>
      <c r="AM162" s="130"/>
      <c r="AN162" s="130">
        <v>4.6</v>
      </c>
      <c r="AO162" s="131">
        <v>0.2</v>
      </c>
      <c r="AP162" s="3" t="s">
        <v>954</v>
      </c>
      <c r="AQ162" s="130">
        <v>-0.16</v>
      </c>
      <c r="AR162" s="131">
        <v>0.05</v>
      </c>
      <c r="AS162" s="3" t="s">
        <v>954</v>
      </c>
      <c r="AT162" s="132">
        <f t="shared" si="15"/>
        <v>0.7557946176</v>
      </c>
      <c r="AU162" s="133">
        <v>0.0</v>
      </c>
      <c r="AV162" s="150">
        <v>0.0</v>
      </c>
      <c r="AW162" s="3">
        <v>1.0</v>
      </c>
      <c r="AX162" s="67">
        <v>2.0</v>
      </c>
      <c r="AY162" s="67">
        <v>1.0</v>
      </c>
      <c r="AZ162" s="67">
        <f t="shared" si="17"/>
        <v>4</v>
      </c>
      <c r="BA162" s="135">
        <f t="shared" si="7"/>
        <v>4</v>
      </c>
      <c r="BB162" s="170" t="s">
        <v>509</v>
      </c>
      <c r="BC162" s="48" t="str">
        <f t="shared" ref="BC162:BD162" si="185">B162</f>
        <v>HIP_12114_</v>
      </c>
      <c r="BD162" s="106" t="str">
        <f t="shared" si="185"/>
        <v>HD_16160_</v>
      </c>
      <c r="BE162" s="177" t="s">
        <v>539</v>
      </c>
      <c r="BF162" s="48" t="s">
        <v>125</v>
      </c>
      <c r="BG162" s="50">
        <v>0.71872788</v>
      </c>
      <c r="BH162" s="50">
        <v>39.02039</v>
      </c>
      <c r="BI162" s="50">
        <v>6.8868704</v>
      </c>
      <c r="BJ162" s="50">
        <v>5.40317447</v>
      </c>
      <c r="BK162" s="50">
        <v>4.6965078</v>
      </c>
      <c r="BL162" s="50">
        <v>1.17412695</v>
      </c>
      <c r="BM162" s="50">
        <v>4.0</v>
      </c>
      <c r="BN162" s="50">
        <v>97.5776163</v>
      </c>
      <c r="BO162" s="50">
        <v>95.1042829</v>
      </c>
      <c r="BP162" s="50">
        <v>6.79316307</v>
      </c>
      <c r="BQ162" s="50">
        <v>14.0</v>
      </c>
      <c r="BR162" s="152">
        <v>10.4981854</v>
      </c>
      <c r="BS162" s="50">
        <v>8.02485205</v>
      </c>
      <c r="BT162" s="50">
        <v>0.57320372</v>
      </c>
      <c r="BU162" s="50">
        <v>14.0</v>
      </c>
      <c r="BV162" s="152">
        <v>5.23903937</v>
      </c>
      <c r="BW162" s="50">
        <v>1.8823727</v>
      </c>
      <c r="BX162" s="50">
        <v>0.09907225</v>
      </c>
      <c r="BY162" s="50">
        <v>19.0</v>
      </c>
      <c r="BZ162" s="139">
        <f t="shared" si="19"/>
        <v>0.5290120452</v>
      </c>
      <c r="CA162" s="140">
        <f t="shared" si="20"/>
        <v>73.11390835</v>
      </c>
      <c r="CB162" s="141">
        <f t="shared" si="21"/>
        <v>162.2801858</v>
      </c>
      <c r="CC162" s="141">
        <f t="shared" si="22"/>
        <v>14.28816894</v>
      </c>
      <c r="CD162" s="174">
        <f t="shared" si="23"/>
        <v>0.2927958239</v>
      </c>
    </row>
    <row r="163" ht="15.75" customHeight="1">
      <c r="A163" s="111">
        <f t="shared" si="9"/>
        <v>12.03912716</v>
      </c>
      <c r="B163" s="112" t="s">
        <v>955</v>
      </c>
      <c r="C163" s="112" t="s">
        <v>956</v>
      </c>
      <c r="D163" s="113">
        <v>5.53</v>
      </c>
      <c r="E163" s="111">
        <v>0.641</v>
      </c>
      <c r="F163" s="111">
        <v>0.007</v>
      </c>
      <c r="G163" s="114">
        <v>83.0625</v>
      </c>
      <c r="H163" s="114">
        <v>0.0739</v>
      </c>
      <c r="I163" s="114" t="s">
        <v>577</v>
      </c>
      <c r="J163" s="115">
        <f t="shared" si="10"/>
        <v>5.127024991</v>
      </c>
      <c r="K163" s="144" t="s">
        <v>368</v>
      </c>
      <c r="L163" s="145" t="s">
        <v>957</v>
      </c>
      <c r="M163" s="114" t="s">
        <v>444</v>
      </c>
      <c r="N163" s="154">
        <v>-0.09</v>
      </c>
      <c r="O163" s="118">
        <f t="shared" si="11"/>
        <v>5.037024991</v>
      </c>
      <c r="P163" s="119">
        <f t="shared" si="12"/>
        <v>-0.1188099966</v>
      </c>
      <c r="Q163" s="114" t="s">
        <v>502</v>
      </c>
      <c r="R163" s="120">
        <v>65.0</v>
      </c>
      <c r="S163" s="97" t="str">
        <f t="shared" si="4"/>
        <v>HIP_15330_</v>
      </c>
      <c r="T163" s="121">
        <v>1.0</v>
      </c>
      <c r="U163" s="121">
        <v>1.0</v>
      </c>
      <c r="V163" s="165">
        <v>1.0</v>
      </c>
      <c r="W163" s="120">
        <v>0.0</v>
      </c>
      <c r="X163" s="120">
        <v>0.0</v>
      </c>
      <c r="Y163" s="122">
        <f t="shared" si="13"/>
        <v>3</v>
      </c>
      <c r="Z163" s="143">
        <v>-4.646</v>
      </c>
      <c r="AA163" s="114" t="s">
        <v>377</v>
      </c>
      <c r="AB163" s="147">
        <v>2.7</v>
      </c>
      <c r="AC163" s="126" t="s">
        <v>297</v>
      </c>
      <c r="AD163" s="127">
        <v>1.01</v>
      </c>
      <c r="AE163" s="104" t="str">
        <f t="shared" si="14"/>
        <v>G2.5V_Hdel1</v>
      </c>
      <c r="AF163" s="104" t="str">
        <f t="shared" si="5"/>
        <v>HIP_15330_</v>
      </c>
      <c r="AG163" s="103">
        <v>1.0</v>
      </c>
      <c r="AH163" s="104" t="str">
        <f t="shared" si="174"/>
        <v>HD_20766_</v>
      </c>
      <c r="AI163" s="179" t="s">
        <v>563</v>
      </c>
      <c r="AJ163" s="149">
        <v>5712.0</v>
      </c>
      <c r="AK163" s="45">
        <v>48.0</v>
      </c>
      <c r="AL163" s="3" t="s">
        <v>518</v>
      </c>
      <c r="AM163" s="190"/>
      <c r="AN163" s="190">
        <v>4.48</v>
      </c>
      <c r="AO163" s="131">
        <v>0.03</v>
      </c>
      <c r="AP163" s="3" t="s">
        <v>518</v>
      </c>
      <c r="AQ163" s="130">
        <v>-0.24</v>
      </c>
      <c r="AR163" s="131">
        <v>0.05</v>
      </c>
      <c r="AS163" s="3" t="s">
        <v>518</v>
      </c>
      <c r="AT163" s="132">
        <f t="shared" si="15"/>
        <v>0.8905765369</v>
      </c>
      <c r="AU163" s="133">
        <v>0.0</v>
      </c>
      <c r="AV163" s="150">
        <v>0.0</v>
      </c>
      <c r="AW163" s="3">
        <v>1.0</v>
      </c>
      <c r="AX163" s="67">
        <v>2.0</v>
      </c>
      <c r="AY163" s="67">
        <v>1.0</v>
      </c>
      <c r="AZ163" s="67">
        <f t="shared" si="17"/>
        <v>4</v>
      </c>
      <c r="BA163" s="135">
        <f t="shared" si="7"/>
        <v>3</v>
      </c>
      <c r="BB163" s="170" t="s">
        <v>509</v>
      </c>
      <c r="BC163" s="48" t="str">
        <f t="shared" ref="BC163:BD163" si="186">B163</f>
        <v>HIP_15330_</v>
      </c>
      <c r="BD163" s="106" t="str">
        <f t="shared" si="186"/>
        <v>HD_20766_</v>
      </c>
      <c r="BE163" s="137">
        <v>0.0</v>
      </c>
      <c r="BF163" s="48" t="s">
        <v>139</v>
      </c>
      <c r="BG163" s="50">
        <v>0.95762282</v>
      </c>
      <c r="BH163" s="50">
        <v>49.44235</v>
      </c>
      <c r="BI163" s="50">
        <v>-62.57532</v>
      </c>
      <c r="BJ163" s="50">
        <v>7.27471436</v>
      </c>
      <c r="BK163" s="50">
        <v>6.92138103</v>
      </c>
      <c r="BL163" s="50">
        <v>3.46069051</v>
      </c>
      <c r="BM163" s="50">
        <v>2.0</v>
      </c>
      <c r="BN163" s="50">
        <v>288.265932</v>
      </c>
      <c r="BO163" s="50">
        <v>280.315932</v>
      </c>
      <c r="BP163" s="50">
        <v>6.22924293</v>
      </c>
      <c r="BQ163" s="50">
        <v>45.0</v>
      </c>
      <c r="BR163" s="50">
        <v>31.5344072</v>
      </c>
      <c r="BS163" s="50">
        <v>23.5844072</v>
      </c>
      <c r="BT163" s="50">
        <v>0.52409794</v>
      </c>
      <c r="BU163" s="50">
        <v>45.0</v>
      </c>
      <c r="BV163" s="152">
        <v>5.61398625</v>
      </c>
      <c r="BW163" s="50">
        <v>3.49398625</v>
      </c>
      <c r="BX163" s="50">
        <v>0.29116552</v>
      </c>
      <c r="BY163" s="50">
        <v>12.0</v>
      </c>
      <c r="BZ163" s="139">
        <f t="shared" si="19"/>
        <v>0.8721576645</v>
      </c>
      <c r="CA163" s="140">
        <f t="shared" si="20"/>
        <v>72.44359601</v>
      </c>
      <c r="CB163" s="141">
        <f t="shared" si="21"/>
        <v>296.0258266</v>
      </c>
      <c r="CC163" s="141">
        <f t="shared" si="22"/>
        <v>9.589187287</v>
      </c>
      <c r="CD163" s="174">
        <f t="shared" si="23"/>
        <v>0.2154292988</v>
      </c>
    </row>
    <row r="164" ht="15.75" customHeight="1">
      <c r="A164" s="111">
        <f t="shared" si="9"/>
        <v>8.79909123</v>
      </c>
      <c r="B164" s="112" t="s">
        <v>958</v>
      </c>
      <c r="C164" s="112" t="s">
        <v>959</v>
      </c>
      <c r="D164" s="113">
        <v>5.73</v>
      </c>
      <c r="E164" s="111">
        <v>0.878</v>
      </c>
      <c r="F164" s="111">
        <v>0.018</v>
      </c>
      <c r="G164" s="114">
        <v>113.6481</v>
      </c>
      <c r="H164" s="114">
        <v>0.1186</v>
      </c>
      <c r="I164" s="114" t="s">
        <v>577</v>
      </c>
      <c r="J164" s="115">
        <f t="shared" si="10"/>
        <v>6.007810897</v>
      </c>
      <c r="K164" s="144" t="s">
        <v>368</v>
      </c>
      <c r="L164" s="157" t="s">
        <v>960</v>
      </c>
      <c r="M164" s="114" t="s">
        <v>372</v>
      </c>
      <c r="N164" s="154">
        <v>-0.26</v>
      </c>
      <c r="O164" s="118">
        <f t="shared" si="11"/>
        <v>5.747810897</v>
      </c>
      <c r="P164" s="119">
        <f t="shared" si="12"/>
        <v>-0.4031243589</v>
      </c>
      <c r="Q164" s="114" t="s">
        <v>502</v>
      </c>
      <c r="R164" s="120">
        <v>33.0</v>
      </c>
      <c r="S164" s="97" t="str">
        <f t="shared" si="4"/>
        <v>HIP_99825_</v>
      </c>
      <c r="T164" s="121">
        <v>1.0</v>
      </c>
      <c r="U164" s="121">
        <v>1.0</v>
      </c>
      <c r="V164" s="155">
        <v>2.0</v>
      </c>
      <c r="W164" s="120">
        <v>0.0</v>
      </c>
      <c r="X164" s="120">
        <v>0.0</v>
      </c>
      <c r="Y164" s="156">
        <f t="shared" si="13"/>
        <v>4</v>
      </c>
      <c r="Z164" s="146">
        <v>-5.011</v>
      </c>
      <c r="AA164" s="114" t="s">
        <v>537</v>
      </c>
      <c r="AB164" s="147">
        <v>0.6</v>
      </c>
      <c r="AC164" s="126" t="s">
        <v>297</v>
      </c>
      <c r="AD164" s="127">
        <v>0.77</v>
      </c>
      <c r="AE164" s="104" t="str">
        <f t="shared" si="14"/>
        <v>K2+V</v>
      </c>
      <c r="AF164" s="104" t="str">
        <f t="shared" si="5"/>
        <v>HIP_99825_</v>
      </c>
      <c r="AG164" s="103">
        <v>1.0</v>
      </c>
      <c r="AH164" s="104" t="str">
        <f t="shared" si="174"/>
        <v>HD_192310_</v>
      </c>
      <c r="AI164" s="148" t="s">
        <v>379</v>
      </c>
      <c r="AJ164" s="149">
        <v>5104.0</v>
      </c>
      <c r="AK164" s="45">
        <v>43.0</v>
      </c>
      <c r="AL164" s="3" t="s">
        <v>518</v>
      </c>
      <c r="AM164" s="130"/>
      <c r="AN164" s="130">
        <v>4.54</v>
      </c>
      <c r="AO164" s="131">
        <v>0.03</v>
      </c>
      <c r="AP164" s="3" t="s">
        <v>518</v>
      </c>
      <c r="AQ164" s="130">
        <v>0.06</v>
      </c>
      <c r="AR164" s="131">
        <v>0.06</v>
      </c>
      <c r="AS164" s="3" t="s">
        <v>518</v>
      </c>
      <c r="AT164" s="132">
        <f t="shared" si="15"/>
        <v>0.8040242247</v>
      </c>
      <c r="AU164" s="133">
        <v>0.0</v>
      </c>
      <c r="AV164" s="150">
        <v>0.0</v>
      </c>
      <c r="AW164" s="3">
        <v>1.0</v>
      </c>
      <c r="AX164" s="67">
        <v>2.0</v>
      </c>
      <c r="AY164" s="67">
        <v>1.0</v>
      </c>
      <c r="AZ164" s="67">
        <f t="shared" si="17"/>
        <v>4</v>
      </c>
      <c r="BA164" s="135">
        <f t="shared" si="7"/>
        <v>4</v>
      </c>
      <c r="BB164" s="170" t="s">
        <v>509</v>
      </c>
      <c r="BC164" s="48" t="str">
        <f t="shared" ref="BC164:BD164" si="187">B164</f>
        <v>HIP_99825_</v>
      </c>
      <c r="BD164" s="106" t="str">
        <f t="shared" si="187"/>
        <v>HD_192310_</v>
      </c>
      <c r="BE164" s="137">
        <v>0.0</v>
      </c>
      <c r="BF164" s="48" t="s">
        <v>497</v>
      </c>
      <c r="BG164" s="50">
        <v>0.78033159</v>
      </c>
      <c r="BH164" s="50">
        <v>303.82245</v>
      </c>
      <c r="BI164" s="50">
        <v>-27.032976</v>
      </c>
      <c r="BJ164" s="50">
        <v>6.00314998</v>
      </c>
      <c r="BK164" s="50">
        <v>5.11981665</v>
      </c>
      <c r="BL164" s="50">
        <v>1.02396333</v>
      </c>
      <c r="BM164" s="50">
        <v>5.0</v>
      </c>
      <c r="BN164" s="50">
        <v>85.0610297</v>
      </c>
      <c r="BO164" s="50">
        <v>82.9410297</v>
      </c>
      <c r="BP164" s="50">
        <v>6.91175247</v>
      </c>
      <c r="BQ164" s="50">
        <v>12.0</v>
      </c>
      <c r="BR164" s="152">
        <v>9.10921561</v>
      </c>
      <c r="BS164" s="50">
        <v>6.98921561</v>
      </c>
      <c r="BT164" s="50">
        <v>0.58243463</v>
      </c>
      <c r="BU164" s="50">
        <v>12.0</v>
      </c>
      <c r="BV164" s="152">
        <v>5.25906558</v>
      </c>
      <c r="BW164" s="50">
        <v>1.72573225</v>
      </c>
      <c r="BX164" s="50">
        <v>0.08628661</v>
      </c>
      <c r="BY164" s="50">
        <v>20.0</v>
      </c>
      <c r="BZ164" s="139">
        <f t="shared" si="19"/>
        <v>0.6286918357</v>
      </c>
      <c r="CA164" s="140">
        <f t="shared" si="20"/>
        <v>71.44963261</v>
      </c>
      <c r="CB164" s="141">
        <f t="shared" si="21"/>
        <v>207.4957257</v>
      </c>
      <c r="CC164" s="141">
        <f t="shared" si="22"/>
        <v>12.93527648</v>
      </c>
      <c r="CD164" s="174">
        <f t="shared" si="23"/>
        <v>0.2786990038</v>
      </c>
    </row>
    <row r="165" ht="15.75" customHeight="1">
      <c r="A165" s="111">
        <f t="shared" si="9"/>
        <v>17.34436898</v>
      </c>
      <c r="B165" s="112" t="s">
        <v>961</v>
      </c>
      <c r="C165" s="112" t="s">
        <v>962</v>
      </c>
      <c r="D165" s="113">
        <v>5.52</v>
      </c>
      <c r="E165" s="111">
        <v>0.551</v>
      </c>
      <c r="F165" s="111">
        <v>0.003</v>
      </c>
      <c r="G165" s="114">
        <v>57.6556</v>
      </c>
      <c r="H165" s="114">
        <v>0.0737</v>
      </c>
      <c r="I165" s="114" t="s">
        <v>577</v>
      </c>
      <c r="J165" s="115">
        <f t="shared" si="10"/>
        <v>4.32420748</v>
      </c>
      <c r="K165" s="144" t="s">
        <v>368</v>
      </c>
      <c r="L165" s="153" t="s">
        <v>557</v>
      </c>
      <c r="M165" s="114" t="s">
        <v>444</v>
      </c>
      <c r="N165" s="154">
        <v>-0.05</v>
      </c>
      <c r="O165" s="118">
        <f t="shared" si="11"/>
        <v>4.27420748</v>
      </c>
      <c r="P165" s="119">
        <f t="shared" si="12"/>
        <v>0.1863170079</v>
      </c>
      <c r="Q165" s="154" t="s">
        <v>502</v>
      </c>
      <c r="R165" s="120">
        <v>119.0</v>
      </c>
      <c r="S165" s="97" t="str">
        <f t="shared" si="4"/>
        <v>HIP_7978_</v>
      </c>
      <c r="T165" s="121">
        <v>1.0</v>
      </c>
      <c r="U165" s="121">
        <v>1.0</v>
      </c>
      <c r="V165" s="165">
        <v>1.0</v>
      </c>
      <c r="W165" s="120">
        <v>0.0</v>
      </c>
      <c r="X165" s="120">
        <v>0.0</v>
      </c>
      <c r="Y165" s="122">
        <f t="shared" si="13"/>
        <v>3</v>
      </c>
      <c r="Z165" s="143">
        <v>-4.675</v>
      </c>
      <c r="AA165" s="114" t="s">
        <v>624</v>
      </c>
      <c r="AB165" s="175">
        <v>5.4</v>
      </c>
      <c r="AC165" s="126" t="s">
        <v>297</v>
      </c>
      <c r="AD165" s="127">
        <v>1.14</v>
      </c>
      <c r="AE165" s="104" t="str">
        <f t="shared" si="14"/>
        <v>F9V</v>
      </c>
      <c r="AF165" s="104" t="str">
        <f t="shared" si="5"/>
        <v>HIP_7978_</v>
      </c>
      <c r="AG165" s="103">
        <v>1.0</v>
      </c>
      <c r="AH165" s="104" t="str">
        <f t="shared" si="174"/>
        <v>HD_10647_</v>
      </c>
      <c r="AI165" s="179" t="s">
        <v>563</v>
      </c>
      <c r="AJ165" s="149">
        <v>6114.0</v>
      </c>
      <c r="AK165" s="45">
        <v>11.0</v>
      </c>
      <c r="AL165" s="3" t="s">
        <v>784</v>
      </c>
      <c r="AM165" s="130"/>
      <c r="AN165" s="130">
        <v>4.412</v>
      </c>
      <c r="AO165" s="131">
        <v>0.036</v>
      </c>
      <c r="AP165" s="3" t="s">
        <v>784</v>
      </c>
      <c r="AQ165" s="130">
        <v>-0.023</v>
      </c>
      <c r="AR165" s="131">
        <v>0.014</v>
      </c>
      <c r="AS165" s="3" t="s">
        <v>784</v>
      </c>
      <c r="AT165" s="132">
        <f t="shared" si="15"/>
        <v>1.104486165</v>
      </c>
      <c r="AU165" s="133">
        <v>0.0</v>
      </c>
      <c r="AV165" s="150">
        <v>0.0</v>
      </c>
      <c r="AW165" s="3">
        <v>1.0</v>
      </c>
      <c r="AX165" s="64">
        <v>1.0</v>
      </c>
      <c r="AY165" s="67">
        <v>1.0</v>
      </c>
      <c r="AZ165" s="67">
        <f t="shared" si="17"/>
        <v>3</v>
      </c>
      <c r="BA165" s="135">
        <f t="shared" si="7"/>
        <v>3</v>
      </c>
      <c r="BB165" s="151" t="s">
        <v>385</v>
      </c>
      <c r="BC165" s="48" t="str">
        <f t="shared" ref="BC165:BD165" si="188">B165</f>
        <v>HIP_7978_</v>
      </c>
      <c r="BD165" s="106" t="str">
        <f t="shared" si="188"/>
        <v>HD_10647_</v>
      </c>
      <c r="BE165" s="137">
        <v>0.0</v>
      </c>
      <c r="BF165" s="48" t="s">
        <v>413</v>
      </c>
      <c r="BG165" s="50">
        <v>1.10277348</v>
      </c>
      <c r="BH165" s="50">
        <v>25.622149</v>
      </c>
      <c r="BI165" s="50">
        <v>-53.740833</v>
      </c>
      <c r="BJ165" s="50">
        <v>11.7284586</v>
      </c>
      <c r="BK165" s="50">
        <v>11.3751253</v>
      </c>
      <c r="BL165" s="50">
        <v>5.68756265</v>
      </c>
      <c r="BM165" s="50">
        <v>2.0</v>
      </c>
      <c r="BN165" s="50">
        <v>942.231816</v>
      </c>
      <c r="BO165" s="50">
        <v>921.385149</v>
      </c>
      <c r="BP165" s="50">
        <v>7.80834872</v>
      </c>
      <c r="BQ165" s="50">
        <v>118.0</v>
      </c>
      <c r="BR165" s="169">
        <v>98.3325606</v>
      </c>
      <c r="BS165" s="50">
        <v>77.485894</v>
      </c>
      <c r="BT165" s="50">
        <v>0.65666012</v>
      </c>
      <c r="BU165" s="50">
        <v>118.0</v>
      </c>
      <c r="BV165" s="152">
        <v>5.23979723</v>
      </c>
      <c r="BW165" s="50">
        <v>3.8264639</v>
      </c>
      <c r="BX165" s="50">
        <v>0.47830799</v>
      </c>
      <c r="BY165" s="50">
        <v>8.0</v>
      </c>
      <c r="BZ165" s="139">
        <f t="shared" si="19"/>
        <v>1.239248791</v>
      </c>
      <c r="CA165" s="140">
        <f t="shared" si="20"/>
        <v>71.44963261</v>
      </c>
      <c r="CB165" s="141">
        <f t="shared" si="21"/>
        <v>471.9360107</v>
      </c>
      <c r="CC165" s="141">
        <f t="shared" si="22"/>
        <v>7.57196</v>
      </c>
      <c r="CD165" s="187">
        <f t="shared" si="23"/>
        <v>0.188244064</v>
      </c>
    </row>
    <row r="166" ht="15.75" customHeight="1">
      <c r="A166" s="111">
        <f t="shared" si="9"/>
        <v>10.04272174</v>
      </c>
      <c r="B166" s="112" t="s">
        <v>963</v>
      </c>
      <c r="C166" s="112" t="s">
        <v>964</v>
      </c>
      <c r="D166" s="113">
        <v>5.63</v>
      </c>
      <c r="E166" s="111">
        <v>0.804</v>
      </c>
      <c r="F166" s="111">
        <v>0.01</v>
      </c>
      <c r="G166" s="114">
        <v>99.5746</v>
      </c>
      <c r="H166" s="114">
        <v>0.0595</v>
      </c>
      <c r="I166" s="114" t="s">
        <v>577</v>
      </c>
      <c r="J166" s="115">
        <f t="shared" si="10"/>
        <v>5.620742852</v>
      </c>
      <c r="K166" s="144" t="s">
        <v>368</v>
      </c>
      <c r="L166" s="145" t="s">
        <v>913</v>
      </c>
      <c r="M166" s="114" t="s">
        <v>281</v>
      </c>
      <c r="N166" s="154">
        <v>-0.16</v>
      </c>
      <c r="O166" s="118">
        <f t="shared" si="11"/>
        <v>5.460742852</v>
      </c>
      <c r="P166" s="119">
        <f t="shared" si="12"/>
        <v>-0.288297141</v>
      </c>
      <c r="Q166" s="114" t="s">
        <v>530</v>
      </c>
      <c r="R166" s="120">
        <v>45.0</v>
      </c>
      <c r="S166" s="97" t="str">
        <f t="shared" si="4"/>
        <v>HIP_8362_</v>
      </c>
      <c r="T166" s="121">
        <v>1.0</v>
      </c>
      <c r="U166" s="120">
        <v>0.0</v>
      </c>
      <c r="V166" s="155">
        <v>2.0</v>
      </c>
      <c r="W166" s="120">
        <v>0.0</v>
      </c>
      <c r="X166" s="120">
        <v>0.0</v>
      </c>
      <c r="Y166" s="156">
        <f t="shared" si="13"/>
        <v>3</v>
      </c>
      <c r="Z166" s="143">
        <v>-4.681</v>
      </c>
      <c r="AA166" s="114" t="s">
        <v>408</v>
      </c>
      <c r="AB166" s="147">
        <v>0.9</v>
      </c>
      <c r="AC166" s="126" t="s">
        <v>297</v>
      </c>
      <c r="AD166" s="127">
        <v>0.9</v>
      </c>
      <c r="AE166" s="104" t="str">
        <f t="shared" si="14"/>
        <v>G9V</v>
      </c>
      <c r="AF166" s="104" t="str">
        <f t="shared" si="5"/>
        <v>HIP_8362_</v>
      </c>
      <c r="AG166" s="103">
        <v>1.0</v>
      </c>
      <c r="AH166" s="104" t="str">
        <f t="shared" si="174"/>
        <v>HD_10780_</v>
      </c>
      <c r="AI166" s="179" t="s">
        <v>563</v>
      </c>
      <c r="AJ166" s="149">
        <v>5354.0</v>
      </c>
      <c r="AK166" s="45">
        <v>67.0</v>
      </c>
      <c r="AL166" s="3" t="s">
        <v>518</v>
      </c>
      <c r="AM166" s="130"/>
      <c r="AN166" s="130">
        <v>4.53</v>
      </c>
      <c r="AO166" s="131">
        <v>0.04</v>
      </c>
      <c r="AP166" s="3" t="s">
        <v>518</v>
      </c>
      <c r="AQ166" s="130">
        <v>0.03</v>
      </c>
      <c r="AR166" s="131">
        <v>0.05</v>
      </c>
      <c r="AS166" s="3" t="s">
        <v>518</v>
      </c>
      <c r="AT166" s="132">
        <f t="shared" si="15"/>
        <v>0.8339640709</v>
      </c>
      <c r="AU166" s="133">
        <v>0.0</v>
      </c>
      <c r="AV166" s="150">
        <v>0.0</v>
      </c>
      <c r="AW166" s="3">
        <v>1.0</v>
      </c>
      <c r="AX166" s="67">
        <v>2.0</v>
      </c>
      <c r="AY166" s="67">
        <v>1.0</v>
      </c>
      <c r="AZ166" s="67">
        <f t="shared" si="17"/>
        <v>4</v>
      </c>
      <c r="BA166" s="135">
        <f t="shared" si="7"/>
        <v>3</v>
      </c>
      <c r="BB166" s="170" t="s">
        <v>509</v>
      </c>
      <c r="BC166" s="48" t="str">
        <f t="shared" ref="BC166:BD166" si="189">B166</f>
        <v>HIP_8362_</v>
      </c>
      <c r="BD166" s="106" t="str">
        <f t="shared" si="189"/>
        <v>HD_10780_</v>
      </c>
      <c r="BE166" s="177" t="s">
        <v>539</v>
      </c>
      <c r="BF166" s="48" t="s">
        <v>430</v>
      </c>
      <c r="BG166" s="50">
        <v>0.85340456</v>
      </c>
      <c r="BH166" s="50">
        <v>26.936811</v>
      </c>
      <c r="BI166" s="50">
        <v>63.8525</v>
      </c>
      <c r="BJ166" s="50">
        <v>5.40967018</v>
      </c>
      <c r="BK166" s="50">
        <v>4.70300351</v>
      </c>
      <c r="BL166" s="50">
        <v>1.17575088</v>
      </c>
      <c r="BM166" s="50">
        <v>4.0</v>
      </c>
      <c r="BN166" s="50">
        <v>97.8858212</v>
      </c>
      <c r="BO166" s="50">
        <v>95.2358212</v>
      </c>
      <c r="BP166" s="50">
        <v>6.34905474</v>
      </c>
      <c r="BQ166" s="50">
        <v>15.0</v>
      </c>
      <c r="BR166" s="152">
        <v>10.6693778</v>
      </c>
      <c r="BS166" s="50">
        <v>8.01937781</v>
      </c>
      <c r="BT166" s="50">
        <v>0.53462519</v>
      </c>
      <c r="BU166" s="50">
        <v>15.0</v>
      </c>
      <c r="BV166" s="152">
        <v>5.23775529</v>
      </c>
      <c r="BW166" s="50">
        <v>1.88108862</v>
      </c>
      <c r="BX166" s="50">
        <v>0.09900466</v>
      </c>
      <c r="BY166" s="50">
        <v>19.0</v>
      </c>
      <c r="BZ166" s="139">
        <f t="shared" si="19"/>
        <v>0.7175487786</v>
      </c>
      <c r="CA166" s="140">
        <f t="shared" si="20"/>
        <v>71.44963261</v>
      </c>
      <c r="CB166" s="141">
        <f t="shared" si="21"/>
        <v>234.0203779</v>
      </c>
      <c r="CC166" s="141">
        <f t="shared" si="22"/>
        <v>11.19935521</v>
      </c>
      <c r="CD166" s="174">
        <f t="shared" si="23"/>
        <v>0.2384424811</v>
      </c>
    </row>
    <row r="167" ht="15.75" customHeight="1">
      <c r="A167" s="111">
        <f t="shared" si="9"/>
        <v>21.31500811</v>
      </c>
      <c r="B167" s="112" t="s">
        <v>965</v>
      </c>
      <c r="C167" s="112" t="s">
        <v>966</v>
      </c>
      <c r="D167" s="113">
        <v>5.52</v>
      </c>
      <c r="E167" s="111">
        <v>0.52</v>
      </c>
      <c r="F167" s="111">
        <v>0.005</v>
      </c>
      <c r="G167" s="114">
        <v>46.9153</v>
      </c>
      <c r="H167" s="114">
        <v>0.1167</v>
      </c>
      <c r="I167" s="114" t="s">
        <v>577</v>
      </c>
      <c r="J167" s="115">
        <f t="shared" si="10"/>
        <v>3.876572489</v>
      </c>
      <c r="K167" s="144" t="s">
        <v>368</v>
      </c>
      <c r="L167" s="153" t="s">
        <v>616</v>
      </c>
      <c r="M167" s="114" t="s">
        <v>281</v>
      </c>
      <c r="N167" s="154">
        <v>-0.04</v>
      </c>
      <c r="O167" s="118">
        <f t="shared" si="11"/>
        <v>3.836572489</v>
      </c>
      <c r="P167" s="119">
        <f t="shared" si="12"/>
        <v>0.3613710045</v>
      </c>
      <c r="Q167" s="114" t="s">
        <v>517</v>
      </c>
      <c r="R167" s="120" t="s">
        <v>287</v>
      </c>
      <c r="S167" s="97" t="str">
        <f t="shared" si="4"/>
        <v>HIP_19335_</v>
      </c>
      <c r="T167" s="121">
        <v>1.0</v>
      </c>
      <c r="U167" s="121">
        <v>1.0</v>
      </c>
      <c r="V167" s="120">
        <v>0.0</v>
      </c>
      <c r="W167" s="120">
        <v>0.0</v>
      </c>
      <c r="X167" s="120">
        <v>0.0</v>
      </c>
      <c r="Y167" s="122">
        <f t="shared" si="13"/>
        <v>2</v>
      </c>
      <c r="Z167" s="143">
        <v>-4.401</v>
      </c>
      <c r="AA167" s="114" t="s">
        <v>408</v>
      </c>
      <c r="AB167" s="125">
        <v>16.2</v>
      </c>
      <c r="AC167" s="126" t="s">
        <v>297</v>
      </c>
      <c r="AD167" s="127">
        <v>1.18</v>
      </c>
      <c r="AE167" s="104" t="str">
        <f t="shared" si="14"/>
        <v>F8V</v>
      </c>
      <c r="AF167" s="104" t="str">
        <f t="shared" si="5"/>
        <v>HIP_19335_</v>
      </c>
      <c r="AG167" s="103">
        <v>1.0</v>
      </c>
      <c r="AH167" s="104" t="str">
        <f t="shared" si="174"/>
        <v>HD_25998_</v>
      </c>
      <c r="AI167" s="128" t="s">
        <v>504</v>
      </c>
      <c r="AJ167" s="129">
        <v>6550.0</v>
      </c>
      <c r="AK167" s="45">
        <v>50.0</v>
      </c>
      <c r="AL167" s="3" t="s">
        <v>941</v>
      </c>
      <c r="AM167" s="130"/>
      <c r="AN167" s="130">
        <v>4.95</v>
      </c>
      <c r="AO167" s="131">
        <v>0.05</v>
      </c>
      <c r="AP167" s="3" t="s">
        <v>941</v>
      </c>
      <c r="AQ167" s="130">
        <v>0.34</v>
      </c>
      <c r="AR167" s="131">
        <v>0.11</v>
      </c>
      <c r="AS167" s="3" t="s">
        <v>941</v>
      </c>
      <c r="AT167" s="132">
        <f t="shared" si="15"/>
        <v>1.177214349</v>
      </c>
      <c r="AU167" s="133">
        <v>0.0</v>
      </c>
      <c r="AV167" s="150">
        <v>0.0</v>
      </c>
      <c r="AW167" s="3">
        <v>0.0</v>
      </c>
      <c r="AX167" s="43">
        <v>0.0</v>
      </c>
      <c r="AY167" s="67">
        <v>1.0</v>
      </c>
      <c r="AZ167" s="43">
        <f t="shared" si="17"/>
        <v>1</v>
      </c>
      <c r="BA167" s="135">
        <f t="shared" si="7"/>
        <v>2</v>
      </c>
      <c r="BB167" s="136" t="s">
        <v>320</v>
      </c>
      <c r="BC167" s="48" t="str">
        <f t="shared" ref="BC167:BD167" si="190">B167</f>
        <v>HIP_19335_</v>
      </c>
      <c r="BD167" s="106" t="str">
        <f t="shared" si="190"/>
        <v>HD_25998_</v>
      </c>
      <c r="BE167" s="137">
        <v>0.0</v>
      </c>
      <c r="BF167" s="48" t="s">
        <v>154</v>
      </c>
      <c r="BG167" s="50">
        <v>0.60252477</v>
      </c>
      <c r="BH167" s="50">
        <v>62.15257</v>
      </c>
      <c r="BI167" s="50">
        <v>38.039734</v>
      </c>
      <c r="BJ167" s="50">
        <v>265.67128</v>
      </c>
      <c r="BK167" s="50">
        <v>264.257947</v>
      </c>
      <c r="BL167" s="50">
        <v>33.0322434</v>
      </c>
      <c r="BM167" s="50">
        <v>8.0</v>
      </c>
      <c r="BN167" s="50">
        <v>21514.2504</v>
      </c>
      <c r="BO167" s="50">
        <v>21404.8937</v>
      </c>
      <c r="BP167" s="50">
        <v>34.579796</v>
      </c>
      <c r="BQ167" s="50">
        <v>619.0</v>
      </c>
      <c r="BR167" s="169">
        <v>1909.17495</v>
      </c>
      <c r="BS167" s="50">
        <v>1799.28828</v>
      </c>
      <c r="BT167" s="50">
        <v>2.89274643</v>
      </c>
      <c r="BU167" s="50">
        <v>622.0</v>
      </c>
      <c r="BV167" s="50">
        <v>23.6267689</v>
      </c>
      <c r="BW167" s="50">
        <v>22.2134356</v>
      </c>
      <c r="BX167" s="50">
        <v>2.77667945</v>
      </c>
      <c r="BY167" s="50">
        <v>8.0</v>
      </c>
      <c r="BZ167" s="139">
        <f t="shared" si="19"/>
        <v>1.515952181</v>
      </c>
      <c r="CA167" s="140">
        <f t="shared" si="20"/>
        <v>71.12135137</v>
      </c>
      <c r="CB167" s="141">
        <f t="shared" si="21"/>
        <v>627.603037</v>
      </c>
      <c r="CC167" s="141">
        <f t="shared" si="22"/>
        <v>6.729088404</v>
      </c>
      <c r="CD167" s="187">
        <f t="shared" si="23"/>
        <v>0.1810273251</v>
      </c>
    </row>
    <row r="168" ht="15.75" customHeight="1">
      <c r="A168" s="111">
        <f t="shared" si="9"/>
        <v>17.05288612</v>
      </c>
      <c r="B168" s="112" t="s">
        <v>967</v>
      </c>
      <c r="C168" s="112" t="s">
        <v>968</v>
      </c>
      <c r="D168" s="113">
        <v>5.56</v>
      </c>
      <c r="E168" s="111">
        <v>0.624</v>
      </c>
      <c r="F168" s="111">
        <v>0.009</v>
      </c>
      <c r="G168" s="114">
        <v>58.6411</v>
      </c>
      <c r="H168" s="114">
        <v>0.076</v>
      </c>
      <c r="I168" s="114" t="s">
        <v>577</v>
      </c>
      <c r="J168" s="115">
        <f t="shared" si="10"/>
        <v>4.401010541</v>
      </c>
      <c r="K168" s="144" t="s">
        <v>368</v>
      </c>
      <c r="L168" s="145" t="s">
        <v>969</v>
      </c>
      <c r="M168" s="114" t="s">
        <v>444</v>
      </c>
      <c r="N168" s="154">
        <v>-0.08</v>
      </c>
      <c r="O168" s="118">
        <f t="shared" si="11"/>
        <v>4.321010541</v>
      </c>
      <c r="P168" s="119">
        <f t="shared" si="12"/>
        <v>0.1675957834</v>
      </c>
      <c r="Q168" s="114" t="s">
        <v>205</v>
      </c>
      <c r="R168" s="120" t="s">
        <v>287</v>
      </c>
      <c r="S168" s="97" t="str">
        <f t="shared" si="4"/>
        <v>HIP_34065_</v>
      </c>
      <c r="T168" s="121">
        <v>1.0</v>
      </c>
      <c r="U168" s="120">
        <v>0.0</v>
      </c>
      <c r="V168" s="120">
        <v>0.0</v>
      </c>
      <c r="W168" s="120">
        <v>0.0</v>
      </c>
      <c r="X168" s="120">
        <v>0.0</v>
      </c>
      <c r="Y168" s="122">
        <f t="shared" si="13"/>
        <v>1</v>
      </c>
      <c r="Z168" s="143">
        <v>-4.93</v>
      </c>
      <c r="AA168" s="114" t="s">
        <v>377</v>
      </c>
      <c r="AB168" s="147">
        <v>3.6</v>
      </c>
      <c r="AC168" s="126" t="s">
        <v>297</v>
      </c>
      <c r="AD168" s="127">
        <v>1.04</v>
      </c>
      <c r="AE168" s="104" t="str">
        <f t="shared" si="14"/>
        <v>G1.5V</v>
      </c>
      <c r="AF168" s="104" t="str">
        <f t="shared" si="5"/>
        <v>HIP_34065_</v>
      </c>
      <c r="AG168" s="103">
        <v>1.0</v>
      </c>
      <c r="AH168" s="104" t="str">
        <f t="shared" si="174"/>
        <v>HD_53705_</v>
      </c>
      <c r="AI168" s="114"/>
      <c r="AJ168" s="149">
        <v>5810.0</v>
      </c>
      <c r="AK168" s="45">
        <v>30.0</v>
      </c>
      <c r="AL168" s="3" t="s">
        <v>970</v>
      </c>
      <c r="AM168" s="130"/>
      <c r="AN168" s="130">
        <v>4.32</v>
      </c>
      <c r="AO168" s="131">
        <v>0.13</v>
      </c>
      <c r="AP168" s="3" t="s">
        <v>970</v>
      </c>
      <c r="AQ168" s="130">
        <v>-0.22</v>
      </c>
      <c r="AR168" s="131">
        <v>0.05</v>
      </c>
      <c r="AS168" s="3" t="s">
        <v>970</v>
      </c>
      <c r="AT168" s="132">
        <f t="shared" si="15"/>
        <v>1.197011359</v>
      </c>
      <c r="AU168" s="133">
        <v>0.0</v>
      </c>
      <c r="AV168" s="150">
        <v>0.0</v>
      </c>
      <c r="AW168" s="3">
        <v>1.0</v>
      </c>
      <c r="AX168" s="67">
        <v>2.0</v>
      </c>
      <c r="AY168" s="67">
        <v>1.0</v>
      </c>
      <c r="AZ168" s="67">
        <f t="shared" si="17"/>
        <v>4</v>
      </c>
      <c r="BA168" s="135">
        <f t="shared" si="7"/>
        <v>1</v>
      </c>
      <c r="BB168" s="151" t="s">
        <v>385</v>
      </c>
      <c r="BC168" s="48" t="str">
        <f t="shared" ref="BC168:BD168" si="191">B168</f>
        <v>HIP_34065_</v>
      </c>
      <c r="BD168" s="106" t="str">
        <f t="shared" si="191"/>
        <v>HD_53705_</v>
      </c>
      <c r="BE168" s="137">
        <v>0.0</v>
      </c>
      <c r="BF168" s="48" t="s">
        <v>224</v>
      </c>
      <c r="BG168" s="50">
        <v>1.16828927</v>
      </c>
      <c r="BH168" s="50">
        <v>105.98882</v>
      </c>
      <c r="BI168" s="50">
        <v>-43.60804</v>
      </c>
      <c r="BJ168" s="50">
        <v>6.11399054</v>
      </c>
      <c r="BK168" s="50">
        <v>5.93732387</v>
      </c>
      <c r="BL168" s="50">
        <v>5.93732387</v>
      </c>
      <c r="BM168" s="50">
        <v>1.0</v>
      </c>
      <c r="BN168" s="50">
        <v>491.523234</v>
      </c>
      <c r="BO168" s="50">
        <v>480.923234</v>
      </c>
      <c r="BP168" s="50">
        <v>8.01538723</v>
      </c>
      <c r="BQ168" s="50">
        <v>60.0</v>
      </c>
      <c r="BR168" s="50">
        <v>50.8790596</v>
      </c>
      <c r="BS168" s="50">
        <v>40.4557263</v>
      </c>
      <c r="BT168" s="50">
        <v>0.68569028</v>
      </c>
      <c r="BU168" s="50">
        <v>59.0</v>
      </c>
      <c r="BV168" s="152">
        <v>5.40896062</v>
      </c>
      <c r="BW168" s="50">
        <v>3.99562729</v>
      </c>
      <c r="BX168" s="50">
        <v>0.49945341</v>
      </c>
      <c r="BY168" s="50">
        <v>8.0</v>
      </c>
      <c r="BZ168" s="139">
        <f t="shared" si="19"/>
        <v>1.212824305</v>
      </c>
      <c r="CA168" s="140">
        <f t="shared" si="20"/>
        <v>71.12135137</v>
      </c>
      <c r="CB168" s="141">
        <f t="shared" si="21"/>
        <v>478.3854418</v>
      </c>
      <c r="CC168" s="141">
        <f t="shared" si="22"/>
        <v>8.013539338</v>
      </c>
      <c r="CD168" s="174">
        <f t="shared" si="23"/>
        <v>0.2053963881</v>
      </c>
    </row>
    <row r="169" ht="15.75" customHeight="1">
      <c r="A169" s="111">
        <f t="shared" si="9"/>
        <v>7.434999517</v>
      </c>
      <c r="B169" s="112" t="s">
        <v>971</v>
      </c>
      <c r="C169" s="112" t="s">
        <v>972</v>
      </c>
      <c r="D169" s="113">
        <v>5.74</v>
      </c>
      <c r="E169" s="111">
        <v>0.89</v>
      </c>
      <c r="F169" s="111">
        <v>0.008</v>
      </c>
      <c r="G169" s="114">
        <v>134.499</v>
      </c>
      <c r="H169" s="114">
        <v>0.089</v>
      </c>
      <c r="I169" s="114" t="s">
        <v>577</v>
      </c>
      <c r="J169" s="115">
        <f t="shared" si="10"/>
        <v>6.383595277</v>
      </c>
      <c r="K169" s="144" t="s">
        <v>368</v>
      </c>
      <c r="L169" s="157" t="s">
        <v>561</v>
      </c>
      <c r="M169" s="114" t="s">
        <v>281</v>
      </c>
      <c r="N169" s="154">
        <v>-0.26</v>
      </c>
      <c r="O169" s="118">
        <f t="shared" si="11"/>
        <v>6.123595277</v>
      </c>
      <c r="P169" s="119">
        <f t="shared" si="12"/>
        <v>-0.5534381107</v>
      </c>
      <c r="Q169" s="114" t="s">
        <v>502</v>
      </c>
      <c r="R169" s="120">
        <v>23.0</v>
      </c>
      <c r="S169" s="97" t="str">
        <f t="shared" si="4"/>
        <v>HIP_3765_</v>
      </c>
      <c r="T169" s="121">
        <v>1.0</v>
      </c>
      <c r="U169" s="121">
        <v>1.0</v>
      </c>
      <c r="V169" s="155">
        <v>2.0</v>
      </c>
      <c r="W169" s="120">
        <v>0.0</v>
      </c>
      <c r="X169" s="120">
        <v>0.0</v>
      </c>
      <c r="Y169" s="156">
        <f t="shared" si="13"/>
        <v>4</v>
      </c>
      <c r="Z169" s="143">
        <v>-4.852</v>
      </c>
      <c r="AA169" s="114" t="s">
        <v>408</v>
      </c>
      <c r="AB169" s="147">
        <v>1.8</v>
      </c>
      <c r="AC169" s="126" t="s">
        <v>297</v>
      </c>
      <c r="AD169" s="127">
        <v>0.78</v>
      </c>
      <c r="AE169" s="104" t="str">
        <f t="shared" si="14"/>
        <v>K2V</v>
      </c>
      <c r="AF169" s="104" t="str">
        <f t="shared" si="5"/>
        <v>HIP_3765_</v>
      </c>
      <c r="AG169" s="103">
        <v>1.0</v>
      </c>
      <c r="AH169" s="104" t="str">
        <f t="shared" si="174"/>
        <v>HD_4628_</v>
      </c>
      <c r="AI169" s="144" t="s">
        <v>655</v>
      </c>
      <c r="AJ169" s="149">
        <v>5015.0</v>
      </c>
      <c r="AK169" s="45">
        <v>58.0</v>
      </c>
      <c r="AL169" s="3" t="s">
        <v>518</v>
      </c>
      <c r="AM169" s="130"/>
      <c r="AN169" s="130">
        <v>4.6</v>
      </c>
      <c r="AO169" s="131">
        <v>0.02</v>
      </c>
      <c r="AP169" s="3" t="s">
        <v>518</v>
      </c>
      <c r="AQ169" s="130">
        <v>-0.31</v>
      </c>
      <c r="AR169" s="131">
        <v>0.05</v>
      </c>
      <c r="AS169" s="3" t="s">
        <v>518</v>
      </c>
      <c r="AT169" s="132">
        <f t="shared" si="15"/>
        <v>0.7004735078</v>
      </c>
      <c r="AU169" s="133">
        <v>0.0</v>
      </c>
      <c r="AV169" s="150">
        <v>0.0</v>
      </c>
      <c r="AW169" s="3">
        <v>1.0</v>
      </c>
      <c r="AX169" s="67">
        <v>2.0</v>
      </c>
      <c r="AY169" s="67">
        <v>1.0</v>
      </c>
      <c r="AZ169" s="67">
        <f t="shared" si="17"/>
        <v>4</v>
      </c>
      <c r="BA169" s="135">
        <f t="shared" si="7"/>
        <v>4</v>
      </c>
      <c r="BB169" s="170" t="s">
        <v>509</v>
      </c>
      <c r="BC169" s="48" t="str">
        <f t="shared" ref="BC169:BD169" si="192">B169</f>
        <v>HIP_3765_</v>
      </c>
      <c r="BD169" s="106" t="str">
        <f t="shared" si="192"/>
        <v>HD_4628_</v>
      </c>
      <c r="BE169" s="177" t="s">
        <v>546</v>
      </c>
      <c r="BF169" s="48" t="s">
        <v>257</v>
      </c>
      <c r="BG169" s="50">
        <v>0.73296149</v>
      </c>
      <c r="BH169" s="50">
        <v>12.095738</v>
      </c>
      <c r="BI169" s="50">
        <v>5.280615</v>
      </c>
      <c r="BJ169" s="50">
        <v>6.18225552</v>
      </c>
      <c r="BK169" s="50">
        <v>5.47558885</v>
      </c>
      <c r="BL169" s="50">
        <v>1.36889721</v>
      </c>
      <c r="BM169" s="50">
        <v>4.0</v>
      </c>
      <c r="BN169" s="50">
        <v>114.060674</v>
      </c>
      <c r="BO169" s="50">
        <v>110.880674</v>
      </c>
      <c r="BP169" s="50">
        <v>6.16003746</v>
      </c>
      <c r="BQ169" s="50">
        <v>18.0</v>
      </c>
      <c r="BR169" s="152">
        <v>12.5286581</v>
      </c>
      <c r="BS169" s="50">
        <v>9.34865809</v>
      </c>
      <c r="BT169" s="50">
        <v>0.51936989</v>
      </c>
      <c r="BU169" s="50">
        <v>18.0</v>
      </c>
      <c r="BV169" s="152">
        <v>5.25747958</v>
      </c>
      <c r="BW169" s="50">
        <v>2.07747958</v>
      </c>
      <c r="BX169" s="50">
        <v>0.11541553</v>
      </c>
      <c r="BY169" s="50">
        <v>18.0</v>
      </c>
      <c r="BZ169" s="139">
        <f t="shared" si="19"/>
        <v>0.528787213</v>
      </c>
      <c r="CA169" s="140">
        <f t="shared" si="20"/>
        <v>71.12135137</v>
      </c>
      <c r="CB169" s="141">
        <f t="shared" si="21"/>
        <v>159.0273794</v>
      </c>
      <c r="CC169" s="141">
        <f t="shared" si="22"/>
        <v>14.01368061</v>
      </c>
      <c r="CD169" s="174">
        <f t="shared" si="23"/>
        <v>0.2738618508</v>
      </c>
    </row>
    <row r="170" ht="15.75" customHeight="1">
      <c r="A170" s="111">
        <f t="shared" si="9"/>
        <v>16.86710409</v>
      </c>
      <c r="B170" s="112" t="s">
        <v>973</v>
      </c>
      <c r="C170" s="112" t="s">
        <v>974</v>
      </c>
      <c r="D170" s="113">
        <v>5.54</v>
      </c>
      <c r="E170" s="111">
        <v>0.576</v>
      </c>
      <c r="F170" s="111">
        <v>0.002</v>
      </c>
      <c r="G170" s="114">
        <v>59.287</v>
      </c>
      <c r="H170" s="114">
        <v>0.1222</v>
      </c>
      <c r="I170" s="114" t="s">
        <v>577</v>
      </c>
      <c r="J170" s="115">
        <f t="shared" si="10"/>
        <v>4.404797375</v>
      </c>
      <c r="K170" s="144" t="s">
        <v>368</v>
      </c>
      <c r="L170" s="153" t="s">
        <v>557</v>
      </c>
      <c r="M170" s="114" t="s">
        <v>281</v>
      </c>
      <c r="N170" s="154">
        <v>-0.05</v>
      </c>
      <c r="O170" s="118">
        <f t="shared" si="11"/>
        <v>4.354797375</v>
      </c>
      <c r="P170" s="119">
        <f t="shared" si="12"/>
        <v>0.1540810499</v>
      </c>
      <c r="Q170" s="154" t="s">
        <v>502</v>
      </c>
      <c r="R170" s="120">
        <v>116.0</v>
      </c>
      <c r="S170" s="97" t="str">
        <f t="shared" si="4"/>
        <v>HIP_35136_</v>
      </c>
      <c r="T170" s="121">
        <v>1.0</v>
      </c>
      <c r="U170" s="121">
        <v>1.0</v>
      </c>
      <c r="V170" s="165">
        <v>1.0</v>
      </c>
      <c r="W170" s="120">
        <v>0.0</v>
      </c>
      <c r="X170" s="120">
        <v>0.0</v>
      </c>
      <c r="Y170" s="122">
        <f t="shared" si="13"/>
        <v>3</v>
      </c>
      <c r="Z170" s="146">
        <v>-4.95</v>
      </c>
      <c r="AA170" s="114" t="s">
        <v>645</v>
      </c>
      <c r="AB170" s="147">
        <v>2.9</v>
      </c>
      <c r="AC170" s="126" t="s">
        <v>297</v>
      </c>
      <c r="AD170" s="127">
        <v>1.14</v>
      </c>
      <c r="AE170" s="104" t="str">
        <f t="shared" si="14"/>
        <v>F9V</v>
      </c>
      <c r="AF170" s="104" t="str">
        <f t="shared" si="5"/>
        <v>HIP_35136_</v>
      </c>
      <c r="AG170" s="103">
        <v>1.0</v>
      </c>
      <c r="AH170" s="104" t="str">
        <f t="shared" si="174"/>
        <v>HD_55575_</v>
      </c>
      <c r="AI170" s="148" t="s">
        <v>379</v>
      </c>
      <c r="AJ170" s="149">
        <v>5849.0</v>
      </c>
      <c r="AK170" s="45">
        <v>20.0</v>
      </c>
      <c r="AL170" s="3" t="s">
        <v>636</v>
      </c>
      <c r="AM170" s="130"/>
      <c r="AN170" s="130">
        <v>4.26</v>
      </c>
      <c r="AO170" s="131">
        <v>0.04</v>
      </c>
      <c r="AP170" s="3" t="s">
        <v>636</v>
      </c>
      <c r="AQ170" s="130">
        <v>-0.33</v>
      </c>
      <c r="AR170" s="131">
        <v>0.02</v>
      </c>
      <c r="AS170" s="3" t="s">
        <v>636</v>
      </c>
      <c r="AT170" s="132">
        <f t="shared" si="15"/>
        <v>1.162866681</v>
      </c>
      <c r="AU170" s="133">
        <v>0.0</v>
      </c>
      <c r="AV170" s="150">
        <v>0.0</v>
      </c>
      <c r="AW170" s="3">
        <v>1.0</v>
      </c>
      <c r="AX170" s="67">
        <v>2.0</v>
      </c>
      <c r="AY170" s="67">
        <v>1.0</v>
      </c>
      <c r="AZ170" s="67">
        <f t="shared" si="17"/>
        <v>4</v>
      </c>
      <c r="BA170" s="135">
        <f t="shared" si="7"/>
        <v>3</v>
      </c>
      <c r="BB170" s="170" t="s">
        <v>509</v>
      </c>
      <c r="BC170" s="48" t="str">
        <f t="shared" ref="BC170:BD170" si="193">B170</f>
        <v>HIP_35136_</v>
      </c>
      <c r="BD170" s="106" t="str">
        <f t="shared" si="193"/>
        <v>HD_55575_</v>
      </c>
      <c r="BE170" s="177" t="s">
        <v>539</v>
      </c>
      <c r="BF170" s="48" t="s">
        <v>246</v>
      </c>
      <c r="BG170" s="50">
        <v>1.31064816</v>
      </c>
      <c r="BH170" s="50">
        <v>108.95891</v>
      </c>
      <c r="BI170" s="50">
        <v>47.239964</v>
      </c>
      <c r="BJ170" s="50">
        <v>5.3541166</v>
      </c>
      <c r="BK170" s="50">
        <v>5.17744993</v>
      </c>
      <c r="BL170" s="50">
        <v>5.17744993</v>
      </c>
      <c r="BM170" s="50">
        <v>1.0</v>
      </c>
      <c r="BN170" s="50">
        <v>430.856778</v>
      </c>
      <c r="BO170" s="50">
        <v>419.373445</v>
      </c>
      <c r="BP170" s="50">
        <v>6.45189915</v>
      </c>
      <c r="BQ170" s="50">
        <v>65.0</v>
      </c>
      <c r="BR170" s="50">
        <v>46.7619598</v>
      </c>
      <c r="BS170" s="50">
        <v>35.2786264</v>
      </c>
      <c r="BT170" s="50">
        <v>0.5427481</v>
      </c>
      <c r="BU170" s="50">
        <v>65.0</v>
      </c>
      <c r="BV170" s="152">
        <v>5.50984738</v>
      </c>
      <c r="BW170" s="50">
        <v>3.91984738</v>
      </c>
      <c r="BX170" s="50">
        <v>0.4355386</v>
      </c>
      <c r="BY170" s="50">
        <v>9.0</v>
      </c>
      <c r="BZ170" s="139">
        <f t="shared" si="19"/>
        <v>1.194099523</v>
      </c>
      <c r="CA170" s="140">
        <f t="shared" si="20"/>
        <v>70.79457844</v>
      </c>
      <c r="CB170" s="141">
        <f t="shared" si="21"/>
        <v>446.3814603</v>
      </c>
      <c r="CC170" s="141">
        <f t="shared" si="22"/>
        <v>7.713780925</v>
      </c>
      <c r="CD170" s="187">
        <f t="shared" si="23"/>
        <v>0.186518232</v>
      </c>
    </row>
    <row r="171" ht="15.75" customHeight="1">
      <c r="A171" s="111">
        <f t="shared" si="9"/>
        <v>22.64472242</v>
      </c>
      <c r="B171" s="112" t="s">
        <v>975</v>
      </c>
      <c r="C171" s="112" t="s">
        <v>976</v>
      </c>
      <c r="D171" s="113">
        <v>5.53</v>
      </c>
      <c r="E171" s="111">
        <v>0.488</v>
      </c>
      <c r="F171" s="111">
        <v>0.004</v>
      </c>
      <c r="G171" s="114">
        <v>44.1604</v>
      </c>
      <c r="H171" s="114">
        <v>0.0761</v>
      </c>
      <c r="I171" s="114" t="s">
        <v>577</v>
      </c>
      <c r="J171" s="115">
        <f t="shared" si="10"/>
        <v>3.755164993</v>
      </c>
      <c r="K171" s="116" t="s">
        <v>277</v>
      </c>
      <c r="L171" s="153" t="s">
        <v>568</v>
      </c>
      <c r="M171" s="114" t="s">
        <v>372</v>
      </c>
      <c r="N171" s="154">
        <v>-0.0325</v>
      </c>
      <c r="O171" s="118">
        <f t="shared" si="11"/>
        <v>3.722664993</v>
      </c>
      <c r="P171" s="119">
        <f t="shared" si="12"/>
        <v>0.4069340029</v>
      </c>
      <c r="Q171" s="114" t="s">
        <v>205</v>
      </c>
      <c r="R171" s="158" t="s">
        <v>287</v>
      </c>
      <c r="S171" s="97" t="str">
        <f t="shared" si="4"/>
        <v>HIP_40035_</v>
      </c>
      <c r="T171" s="121">
        <v>1.0</v>
      </c>
      <c r="U171" s="120">
        <v>0.0</v>
      </c>
      <c r="V171" s="120">
        <v>0.0</v>
      </c>
      <c r="W171" s="120">
        <v>0.0</v>
      </c>
      <c r="X171" s="120">
        <v>0.0</v>
      </c>
      <c r="Y171" s="122">
        <f t="shared" si="13"/>
        <v>1</v>
      </c>
      <c r="Z171" s="143">
        <v>-4.805</v>
      </c>
      <c r="AA171" s="114" t="s">
        <v>624</v>
      </c>
      <c r="AB171" s="175">
        <v>8.1</v>
      </c>
      <c r="AC171" s="126" t="s">
        <v>297</v>
      </c>
      <c r="AD171" s="127">
        <v>1.23</v>
      </c>
      <c r="AE171" s="104" t="str">
        <f t="shared" si="14"/>
        <v>F6.5V</v>
      </c>
      <c r="AF171" s="104" t="str">
        <f t="shared" si="5"/>
        <v>HIP_40035_</v>
      </c>
      <c r="AG171" s="103">
        <v>1.0</v>
      </c>
      <c r="AH171" s="104" t="str">
        <f t="shared" si="174"/>
        <v>HD_68146_</v>
      </c>
      <c r="AI171" s="128" t="s">
        <v>277</v>
      </c>
      <c r="AJ171" s="149">
        <v>6278.0</v>
      </c>
      <c r="AK171" s="45">
        <v>80.0</v>
      </c>
      <c r="AL171" s="3" t="s">
        <v>741</v>
      </c>
      <c r="AM171" s="130"/>
      <c r="AN171" s="130">
        <v>4.22</v>
      </c>
      <c r="AO171" s="131">
        <v>0.1</v>
      </c>
      <c r="AP171" s="3" t="s">
        <v>741</v>
      </c>
      <c r="AQ171" s="130">
        <v>-0.07</v>
      </c>
      <c r="AR171" s="131">
        <v>0.07</v>
      </c>
      <c r="AS171" s="3" t="s">
        <v>741</v>
      </c>
      <c r="AT171" s="132">
        <f t="shared" si="15"/>
        <v>1.35044538</v>
      </c>
      <c r="AU171" s="133">
        <v>0.0</v>
      </c>
      <c r="AV171" s="134">
        <f>sqrt( (0.032*(AB171^1.5)*(400/$AV$7))^2 + 1^2)</f>
        <v>1.242656664</v>
      </c>
      <c r="AW171" s="3">
        <v>1.0</v>
      </c>
      <c r="AX171" s="64">
        <v>1.0</v>
      </c>
      <c r="AY171" s="43">
        <v>0.0</v>
      </c>
      <c r="AZ171" s="43">
        <f t="shared" si="17"/>
        <v>2</v>
      </c>
      <c r="BA171" s="135">
        <f t="shared" si="7"/>
        <v>1</v>
      </c>
      <c r="BB171" s="136" t="s">
        <v>320</v>
      </c>
      <c r="BC171" s="48" t="str">
        <f t="shared" ref="BC171:BD171" si="194">B171</f>
        <v>HIP_40035_</v>
      </c>
      <c r="BD171" s="106" t="str">
        <f t="shared" si="194"/>
        <v>HD_68146_</v>
      </c>
      <c r="BE171" s="137">
        <v>0.0</v>
      </c>
      <c r="BF171" s="48" t="s">
        <v>272</v>
      </c>
      <c r="BG171" s="50">
        <v>1.42556321</v>
      </c>
      <c r="BH171" s="50">
        <v>122.66594</v>
      </c>
      <c r="BI171" s="50">
        <v>-13.799208</v>
      </c>
      <c r="BJ171" s="50">
        <v>23.7945016</v>
      </c>
      <c r="BK171" s="50">
        <v>23.0878349</v>
      </c>
      <c r="BL171" s="50">
        <v>5.77195873</v>
      </c>
      <c r="BM171" s="50">
        <v>4.0</v>
      </c>
      <c r="BN171" s="50">
        <v>1914.8113</v>
      </c>
      <c r="BO171" s="50">
        <v>1870.11463</v>
      </c>
      <c r="BP171" s="50">
        <v>7.39175743</v>
      </c>
      <c r="BQ171" s="50">
        <v>253.0</v>
      </c>
      <c r="BR171" s="169">
        <v>201.931804</v>
      </c>
      <c r="BS171" s="50">
        <v>157.235137</v>
      </c>
      <c r="BT171" s="50">
        <v>0.62148276</v>
      </c>
      <c r="BU171" s="50">
        <v>253.0</v>
      </c>
      <c r="BV171" s="152">
        <v>5.29568241</v>
      </c>
      <c r="BW171" s="50">
        <v>3.88234907</v>
      </c>
      <c r="BX171" s="50">
        <v>0.48529363</v>
      </c>
      <c r="BY171" s="50">
        <v>8.0</v>
      </c>
      <c r="BZ171" s="139">
        <f t="shared" si="19"/>
        <v>1.597596136</v>
      </c>
      <c r="CA171" s="140">
        <f t="shared" si="20"/>
        <v>70.55048441</v>
      </c>
      <c r="CB171" s="141">
        <f t="shared" si="21"/>
        <v>665.036885</v>
      </c>
      <c r="CC171" s="141">
        <f t="shared" si="22"/>
        <v>6.420279459</v>
      </c>
      <c r="CD171" s="187">
        <f t="shared" si="23"/>
        <v>0.1722745127</v>
      </c>
    </row>
    <row r="172" ht="15.75" customHeight="1">
      <c r="A172" s="111">
        <f t="shared" si="9"/>
        <v>8.193014308</v>
      </c>
      <c r="B172" s="112" t="s">
        <v>977</v>
      </c>
      <c r="C172" s="112" t="s">
        <v>978</v>
      </c>
      <c r="D172" s="113">
        <v>5.76</v>
      </c>
      <c r="E172" s="111">
        <v>0.88</v>
      </c>
      <c r="F172" s="111">
        <v>0.4</v>
      </c>
      <c r="G172" s="114">
        <v>122.0552</v>
      </c>
      <c r="H172" s="114">
        <v>0.0531</v>
      </c>
      <c r="I172" s="114" t="s">
        <v>577</v>
      </c>
      <c r="J172" s="115">
        <f t="shared" si="10"/>
        <v>6.192781433</v>
      </c>
      <c r="K172" s="144" t="s">
        <v>368</v>
      </c>
      <c r="L172" s="157" t="s">
        <v>561</v>
      </c>
      <c r="M172" s="114" t="s">
        <v>372</v>
      </c>
      <c r="N172" s="154">
        <v>-0.26</v>
      </c>
      <c r="O172" s="118">
        <f t="shared" si="11"/>
        <v>5.932781433</v>
      </c>
      <c r="P172" s="119">
        <f t="shared" si="12"/>
        <v>-0.4771125734</v>
      </c>
      <c r="Q172" s="114" t="s">
        <v>205</v>
      </c>
      <c r="R172" s="120" t="s">
        <v>287</v>
      </c>
      <c r="S172" s="97" t="str">
        <f t="shared" si="4"/>
        <v>HIP_7751_</v>
      </c>
      <c r="T172" s="121">
        <v>1.0</v>
      </c>
      <c r="U172" s="120">
        <v>0.0</v>
      </c>
      <c r="V172" s="120">
        <v>0.0</v>
      </c>
      <c r="W172" s="120">
        <v>0.0</v>
      </c>
      <c r="X172" s="120">
        <v>0.0</v>
      </c>
      <c r="Y172" s="122">
        <f t="shared" si="13"/>
        <v>1</v>
      </c>
      <c r="Z172" s="143">
        <v>-4.753</v>
      </c>
      <c r="AA172" s="114" t="s">
        <v>377</v>
      </c>
      <c r="AB172" s="147">
        <v>1.8</v>
      </c>
      <c r="AC172" s="126" t="s">
        <v>297</v>
      </c>
      <c r="AD172" s="127">
        <v>0.78</v>
      </c>
      <c r="AE172" s="104" t="str">
        <f t="shared" si="14"/>
        <v>K2V</v>
      </c>
      <c r="AF172" s="104" t="str">
        <f t="shared" si="5"/>
        <v>HIP_7751_</v>
      </c>
      <c r="AG172" s="103">
        <v>1.0</v>
      </c>
      <c r="AH172" s="104" t="str">
        <f t="shared" si="174"/>
        <v>HD_10360_</v>
      </c>
      <c r="AI172" s="144" t="s">
        <v>655</v>
      </c>
      <c r="AJ172" s="149">
        <v>5077.0</v>
      </c>
      <c r="AK172" s="45">
        <v>49.0</v>
      </c>
      <c r="AL172" s="3" t="s">
        <v>518</v>
      </c>
      <c r="AM172" s="130"/>
      <c r="AN172" s="130">
        <v>4.62</v>
      </c>
      <c r="AO172" s="131">
        <v>0.02</v>
      </c>
      <c r="AP172" s="3" t="s">
        <v>518</v>
      </c>
      <c r="AQ172" s="130">
        <v>-0.24</v>
      </c>
      <c r="AR172" s="131">
        <v>0.03</v>
      </c>
      <c r="AS172" s="3" t="s">
        <v>518</v>
      </c>
      <c r="AT172" s="132">
        <f t="shared" si="15"/>
        <v>0.7462460259</v>
      </c>
      <c r="AU172" s="133">
        <v>0.0</v>
      </c>
      <c r="AV172" s="150">
        <v>0.0</v>
      </c>
      <c r="AW172" s="3">
        <v>1.0</v>
      </c>
      <c r="AX172" s="67">
        <v>2.0</v>
      </c>
      <c r="AY172" s="67">
        <v>1.0</v>
      </c>
      <c r="AZ172" s="67">
        <f t="shared" si="17"/>
        <v>4</v>
      </c>
      <c r="BA172" s="135">
        <f t="shared" si="7"/>
        <v>1</v>
      </c>
      <c r="BB172" s="151" t="s">
        <v>385</v>
      </c>
      <c r="BC172" s="48" t="str">
        <f t="shared" ref="BC172:BD172" si="195">B172</f>
        <v>HIP_7751_</v>
      </c>
      <c r="BD172" s="106" t="str">
        <f t="shared" si="195"/>
        <v>HD_10360_</v>
      </c>
      <c r="BE172" s="137">
        <v>0.0</v>
      </c>
      <c r="BF172" s="48" t="s">
        <v>401</v>
      </c>
      <c r="BG172" s="50">
        <v>0.71627726</v>
      </c>
      <c r="BH172" s="50">
        <v>24.948095</v>
      </c>
      <c r="BI172" s="50">
        <v>-56.1964</v>
      </c>
      <c r="BJ172" s="50">
        <v>6.53085018</v>
      </c>
      <c r="BK172" s="50">
        <v>5.82418351</v>
      </c>
      <c r="BL172" s="50">
        <v>1.45604588</v>
      </c>
      <c r="BM172" s="50">
        <v>4.0</v>
      </c>
      <c r="BN172" s="50">
        <v>120.943049</v>
      </c>
      <c r="BO172" s="50">
        <v>117.939716</v>
      </c>
      <c r="BP172" s="50">
        <v>6.93763036</v>
      </c>
      <c r="BQ172" s="50">
        <v>17.0</v>
      </c>
      <c r="BR172" s="152">
        <v>12.9453376</v>
      </c>
      <c r="BS172" s="50">
        <v>9.94200427</v>
      </c>
      <c r="BT172" s="50">
        <v>0.58482378</v>
      </c>
      <c r="BU172" s="50">
        <v>17.0</v>
      </c>
      <c r="BV172" s="152">
        <v>5.38933428</v>
      </c>
      <c r="BW172" s="50">
        <v>2.20933428</v>
      </c>
      <c r="BX172" s="50">
        <v>0.12274079</v>
      </c>
      <c r="BY172" s="50">
        <v>18.0</v>
      </c>
      <c r="BZ172" s="139">
        <f t="shared" si="19"/>
        <v>0.5773560397</v>
      </c>
      <c r="CA172" s="140">
        <f t="shared" si="20"/>
        <v>70.4693069</v>
      </c>
      <c r="CB172" s="141">
        <f t="shared" si="21"/>
        <v>181.4329055</v>
      </c>
      <c r="CC172" s="141">
        <f t="shared" si="22"/>
        <v>13.41129856</v>
      </c>
      <c r="CD172" s="174">
        <f t="shared" si="23"/>
        <v>0.2713510703</v>
      </c>
    </row>
    <row r="173" ht="15.75" customHeight="1">
      <c r="A173" s="111">
        <f t="shared" si="9"/>
        <v>15.56081165</v>
      </c>
      <c r="B173" s="112" t="s">
        <v>979</v>
      </c>
      <c r="C173" s="112" t="s">
        <v>980</v>
      </c>
      <c r="D173" s="113">
        <v>5.57</v>
      </c>
      <c r="E173" s="111">
        <v>0.601</v>
      </c>
      <c r="F173" s="111">
        <v>0.003</v>
      </c>
      <c r="G173" s="114">
        <v>64.264</v>
      </c>
      <c r="H173" s="114">
        <v>0.0685</v>
      </c>
      <c r="I173" s="114" t="s">
        <v>577</v>
      </c>
      <c r="J173" s="115">
        <f t="shared" si="10"/>
        <v>4.60983877</v>
      </c>
      <c r="K173" s="144" t="s">
        <v>368</v>
      </c>
      <c r="L173" s="145" t="s">
        <v>981</v>
      </c>
      <c r="M173" s="114" t="s">
        <v>372</v>
      </c>
      <c r="N173" s="154">
        <v>-0.065</v>
      </c>
      <c r="O173" s="118">
        <f t="shared" si="11"/>
        <v>4.54483877</v>
      </c>
      <c r="P173" s="119">
        <f t="shared" si="12"/>
        <v>0.07806449209</v>
      </c>
      <c r="Q173" s="154" t="s">
        <v>502</v>
      </c>
      <c r="R173" s="120">
        <v>105.0</v>
      </c>
      <c r="S173" s="97" t="str">
        <f t="shared" si="4"/>
        <v>HIP_107649_</v>
      </c>
      <c r="T173" s="121">
        <v>1.0</v>
      </c>
      <c r="U173" s="121">
        <v>1.0</v>
      </c>
      <c r="V173" s="165">
        <v>1.0</v>
      </c>
      <c r="W173" s="120">
        <v>0.0</v>
      </c>
      <c r="X173" s="120">
        <v>0.0</v>
      </c>
      <c r="Y173" s="122">
        <f t="shared" si="13"/>
        <v>3</v>
      </c>
      <c r="Z173" s="143">
        <v>-4.8</v>
      </c>
      <c r="AA173" s="114" t="s">
        <v>377</v>
      </c>
      <c r="AB173" s="147">
        <v>1.8</v>
      </c>
      <c r="AC173" s="126" t="s">
        <v>297</v>
      </c>
      <c r="AD173" s="127">
        <v>1.08</v>
      </c>
      <c r="AE173" s="104" t="str">
        <f t="shared" si="14"/>
        <v>G0V_Fe+0.4</v>
      </c>
      <c r="AF173" s="104" t="str">
        <f t="shared" si="5"/>
        <v>HIP_107649_</v>
      </c>
      <c r="AG173" s="103">
        <v>1.0</v>
      </c>
      <c r="AH173" s="104" t="str">
        <f t="shared" si="174"/>
        <v>HD_207129_</v>
      </c>
      <c r="AI173" s="144" t="s">
        <v>655</v>
      </c>
      <c r="AJ173" s="149">
        <v>5946.0</v>
      </c>
      <c r="AK173" s="45">
        <v>11.0</v>
      </c>
      <c r="AL173" s="3" t="s">
        <v>554</v>
      </c>
      <c r="AM173" s="130"/>
      <c r="AN173" s="130">
        <v>4.48</v>
      </c>
      <c r="AO173" s="131">
        <v>0.03</v>
      </c>
      <c r="AP173" s="3" t="s">
        <v>554</v>
      </c>
      <c r="AQ173" s="130">
        <v>0.01</v>
      </c>
      <c r="AR173" s="131">
        <v>0.01</v>
      </c>
      <c r="AS173" s="3" t="s">
        <v>554</v>
      </c>
      <c r="AT173" s="132">
        <f t="shared" si="15"/>
        <v>1.030944014</v>
      </c>
      <c r="AU173" s="133">
        <v>0.0</v>
      </c>
      <c r="AV173" s="150">
        <v>0.0</v>
      </c>
      <c r="AW173" s="3">
        <v>1.0</v>
      </c>
      <c r="AX173" s="67">
        <v>2.0</v>
      </c>
      <c r="AY173" s="67">
        <v>1.0</v>
      </c>
      <c r="AZ173" s="67">
        <f t="shared" si="17"/>
        <v>4</v>
      </c>
      <c r="BA173" s="135">
        <f t="shared" si="7"/>
        <v>3</v>
      </c>
      <c r="BB173" s="170" t="s">
        <v>509</v>
      </c>
      <c r="BC173" s="48" t="str">
        <f t="shared" ref="BC173:BD173" si="196">B173</f>
        <v>HIP_107649_</v>
      </c>
      <c r="BD173" s="106" t="str">
        <f t="shared" si="196"/>
        <v>HD_207129_</v>
      </c>
      <c r="BE173" s="137">
        <v>0.0</v>
      </c>
      <c r="BF173" s="48" t="s">
        <v>77</v>
      </c>
      <c r="BG173" s="50">
        <v>0.99025191</v>
      </c>
      <c r="BH173" s="50">
        <v>327.06564</v>
      </c>
      <c r="BI173" s="50">
        <v>-47.303616</v>
      </c>
      <c r="BJ173" s="50">
        <v>10.1283872</v>
      </c>
      <c r="BK173" s="50">
        <v>9.77505384</v>
      </c>
      <c r="BL173" s="50">
        <v>4.88752692</v>
      </c>
      <c r="BM173" s="50">
        <v>2.0</v>
      </c>
      <c r="BN173" s="50">
        <v>403.30968</v>
      </c>
      <c r="BO173" s="50">
        <v>395.88968</v>
      </c>
      <c r="BP173" s="50">
        <v>9.42594477</v>
      </c>
      <c r="BQ173" s="50">
        <v>42.0</v>
      </c>
      <c r="BR173" s="50">
        <v>40.72217</v>
      </c>
      <c r="BS173" s="50">
        <v>33.30217</v>
      </c>
      <c r="BT173" s="50">
        <v>0.79290881</v>
      </c>
      <c r="BU173" s="50">
        <v>42.0</v>
      </c>
      <c r="BV173" s="152">
        <v>5.29024111</v>
      </c>
      <c r="BW173" s="50">
        <v>3.70024111</v>
      </c>
      <c r="BX173" s="50">
        <v>0.4111379</v>
      </c>
      <c r="BY173" s="50">
        <v>9.0</v>
      </c>
      <c r="BZ173" s="139">
        <f t="shared" si="19"/>
        <v>1.094037595</v>
      </c>
      <c r="CA173" s="140">
        <f t="shared" si="20"/>
        <v>70.30723199</v>
      </c>
      <c r="CB173" s="141">
        <f t="shared" si="21"/>
        <v>402.1927875</v>
      </c>
      <c r="CC173" s="141">
        <f t="shared" si="22"/>
        <v>8.279650179</v>
      </c>
      <c r="CD173" s="187">
        <f t="shared" si="23"/>
        <v>0.1955250412</v>
      </c>
    </row>
    <row r="174" ht="15.75" customHeight="1">
      <c r="A174" s="111">
        <f t="shared" si="9"/>
        <v>27.12761917</v>
      </c>
      <c r="B174" s="112" t="s">
        <v>982</v>
      </c>
      <c r="C174" s="112" t="s">
        <v>983</v>
      </c>
      <c r="D174" s="113">
        <v>5.52</v>
      </c>
      <c r="E174" s="111">
        <v>0.426</v>
      </c>
      <c r="F174" s="111">
        <v>0.005</v>
      </c>
      <c r="G174" s="114">
        <v>36.8628</v>
      </c>
      <c r="H174" s="114">
        <v>0.0971</v>
      </c>
      <c r="I174" s="114" t="s">
        <v>577</v>
      </c>
      <c r="J174" s="115">
        <f t="shared" si="10"/>
        <v>3.3529416</v>
      </c>
      <c r="K174" s="116" t="s">
        <v>277</v>
      </c>
      <c r="L174" s="153" t="s">
        <v>573</v>
      </c>
      <c r="M174" s="114" t="s">
        <v>984</v>
      </c>
      <c r="N174" s="154">
        <v>-0.005</v>
      </c>
      <c r="O174" s="118">
        <f t="shared" si="11"/>
        <v>3.3479416</v>
      </c>
      <c r="P174" s="119">
        <f t="shared" si="12"/>
        <v>0.55682336</v>
      </c>
      <c r="Q174" s="114" t="s">
        <v>205</v>
      </c>
      <c r="R174" s="120" t="s">
        <v>287</v>
      </c>
      <c r="S174" s="97" t="str">
        <f t="shared" si="4"/>
        <v>HIP_107975_</v>
      </c>
      <c r="T174" s="121">
        <v>1.0</v>
      </c>
      <c r="U174" s="120">
        <v>0.0</v>
      </c>
      <c r="V174" s="120">
        <v>0.0</v>
      </c>
      <c r="W174" s="120">
        <v>0.0</v>
      </c>
      <c r="X174" s="120">
        <v>0.0</v>
      </c>
      <c r="Y174" s="122">
        <f t="shared" si="13"/>
        <v>1</v>
      </c>
      <c r="Z174" s="143">
        <v>-4.89</v>
      </c>
      <c r="AA174" s="114" t="s">
        <v>408</v>
      </c>
      <c r="AB174" s="175">
        <v>6.2</v>
      </c>
      <c r="AC174" s="126" t="s">
        <v>297</v>
      </c>
      <c r="AD174" s="127">
        <v>1.44</v>
      </c>
      <c r="AE174" s="104" t="str">
        <f t="shared" si="14"/>
        <v>F2V</v>
      </c>
      <c r="AF174" s="104" t="str">
        <f t="shared" si="5"/>
        <v>HIP_107975_</v>
      </c>
      <c r="AG174" s="103">
        <v>1.0</v>
      </c>
      <c r="AH174" s="104" t="str">
        <f t="shared" si="174"/>
        <v>HD_207978_</v>
      </c>
      <c r="AI174" s="128" t="s">
        <v>277</v>
      </c>
      <c r="AJ174" s="149">
        <v>6407.0</v>
      </c>
      <c r="AK174" s="45">
        <v>47.0</v>
      </c>
      <c r="AL174" s="3" t="s">
        <v>518</v>
      </c>
      <c r="AM174" s="130"/>
      <c r="AN174" s="130">
        <v>4.1</v>
      </c>
      <c r="AO174" s="131">
        <v>0.02</v>
      </c>
      <c r="AP174" s="3" t="s">
        <v>518</v>
      </c>
      <c r="AQ174" s="130">
        <v>-0.56</v>
      </c>
      <c r="AR174" s="131">
        <v>0.05</v>
      </c>
      <c r="AS174" s="3" t="s">
        <v>518</v>
      </c>
      <c r="AT174" s="132">
        <f t="shared" si="15"/>
        <v>1.540830537</v>
      </c>
      <c r="AU174" s="133">
        <v>0.0</v>
      </c>
      <c r="AV174" s="134">
        <f>sqrt( (0.032*(AB174^1.5)*(400/$AV$7))^2 + 1^2)</f>
        <v>1.11536894</v>
      </c>
      <c r="AW174" s="3">
        <v>1.0</v>
      </c>
      <c r="AX174" s="64">
        <v>1.0</v>
      </c>
      <c r="AY174" s="43">
        <v>0.0</v>
      </c>
      <c r="AZ174" s="43">
        <f t="shared" si="17"/>
        <v>2</v>
      </c>
      <c r="BA174" s="135">
        <f t="shared" si="7"/>
        <v>1</v>
      </c>
      <c r="BB174" s="136" t="s">
        <v>320</v>
      </c>
      <c r="BC174" s="48" t="str">
        <f t="shared" ref="BC174:BD174" si="197">B174</f>
        <v>HIP_107975_</v>
      </c>
      <c r="BD174" s="106" t="str">
        <f t="shared" si="197"/>
        <v>HD_207978_</v>
      </c>
      <c r="BE174" s="137">
        <v>0.0</v>
      </c>
      <c r="BF174" s="48" t="s">
        <v>79</v>
      </c>
      <c r="BG174" s="50">
        <v>1.77098595</v>
      </c>
      <c r="BH174" s="50">
        <v>328.12466</v>
      </c>
      <c r="BI174" s="50">
        <v>28.79354</v>
      </c>
      <c r="BJ174" s="50">
        <v>41.8233804</v>
      </c>
      <c r="BK174" s="50">
        <v>40.7633804</v>
      </c>
      <c r="BL174" s="50">
        <v>6.79389673</v>
      </c>
      <c r="BM174" s="50">
        <v>6.0</v>
      </c>
      <c r="BN174" s="50">
        <v>3381.68714</v>
      </c>
      <c r="BO174" s="50">
        <v>3301.83381</v>
      </c>
      <c r="BP174" s="50">
        <v>7.30494206</v>
      </c>
      <c r="BQ174" s="50">
        <v>452.0</v>
      </c>
      <c r="BR174" s="169">
        <v>357.637196</v>
      </c>
      <c r="BS174" s="50">
        <v>277.607196</v>
      </c>
      <c r="BT174" s="50">
        <v>0.61281942</v>
      </c>
      <c r="BU174" s="50">
        <v>453.0</v>
      </c>
      <c r="BV174" s="152">
        <v>5.23512423</v>
      </c>
      <c r="BW174" s="50">
        <v>3.99845756</v>
      </c>
      <c r="BX174" s="50">
        <v>0.57120822</v>
      </c>
      <c r="BY174" s="50">
        <v>7.0</v>
      </c>
      <c r="BZ174" s="139">
        <f t="shared" si="19"/>
        <v>1.898504715</v>
      </c>
      <c r="CA174" s="140">
        <f t="shared" si="20"/>
        <v>69.9841996</v>
      </c>
      <c r="CB174" s="141">
        <f t="shared" si="21"/>
        <v>796.2217939</v>
      </c>
      <c r="CC174" s="141">
        <f t="shared" si="22"/>
        <v>5.443182588</v>
      </c>
      <c r="CD174" s="187">
        <f t="shared" si="23"/>
        <v>0.1459700139</v>
      </c>
    </row>
    <row r="175" ht="15.75" customHeight="1">
      <c r="A175" s="111">
        <f t="shared" si="9"/>
        <v>16.19934263</v>
      </c>
      <c r="B175" s="112" t="s">
        <v>985</v>
      </c>
      <c r="C175" s="112" t="s">
        <v>986</v>
      </c>
      <c r="D175" s="113">
        <v>5.59</v>
      </c>
      <c r="E175" s="111">
        <v>0.573</v>
      </c>
      <c r="F175" s="111">
        <v>0.009</v>
      </c>
      <c r="G175" s="114">
        <v>61.7309</v>
      </c>
      <c r="H175" s="114">
        <v>0.0685</v>
      </c>
      <c r="I175" s="114" t="s">
        <v>577</v>
      </c>
      <c r="J175" s="115">
        <f t="shared" si="10"/>
        <v>4.542513044</v>
      </c>
      <c r="K175" s="144" t="s">
        <v>368</v>
      </c>
      <c r="L175" s="153" t="s">
        <v>639</v>
      </c>
      <c r="M175" s="114" t="s">
        <v>372</v>
      </c>
      <c r="N175" s="154">
        <v>-0.06</v>
      </c>
      <c r="O175" s="118">
        <f t="shared" si="11"/>
        <v>4.482513044</v>
      </c>
      <c r="P175" s="119">
        <f t="shared" si="12"/>
        <v>0.1029947825</v>
      </c>
      <c r="Q175" s="154" t="s">
        <v>502</v>
      </c>
      <c r="R175" s="120">
        <v>114.0</v>
      </c>
      <c r="S175" s="97" t="str">
        <f t="shared" si="4"/>
        <v>HIP_38908_</v>
      </c>
      <c r="T175" s="121">
        <v>1.0</v>
      </c>
      <c r="U175" s="121">
        <v>1.0</v>
      </c>
      <c r="V175" s="165">
        <v>1.0</v>
      </c>
      <c r="W175" s="120">
        <v>0.0</v>
      </c>
      <c r="X175" s="120">
        <v>0.0</v>
      </c>
      <c r="Y175" s="122">
        <f t="shared" si="13"/>
        <v>3</v>
      </c>
      <c r="Z175" s="143">
        <v>-4.79</v>
      </c>
      <c r="AA175" s="114" t="s">
        <v>377</v>
      </c>
      <c r="AB175" s="147">
        <v>2.7</v>
      </c>
      <c r="AC175" s="126" t="s">
        <v>297</v>
      </c>
      <c r="AD175" s="127">
        <v>1.11</v>
      </c>
      <c r="AE175" s="104" t="str">
        <f t="shared" si="14"/>
        <v>F9.5V</v>
      </c>
      <c r="AF175" s="104" t="str">
        <f t="shared" si="5"/>
        <v>HIP_38908_</v>
      </c>
      <c r="AG175" s="103">
        <v>1.0</v>
      </c>
      <c r="AH175" s="104" t="str">
        <f t="shared" si="174"/>
        <v>HD_65907_</v>
      </c>
      <c r="AI175" s="144" t="s">
        <v>655</v>
      </c>
      <c r="AJ175" s="149">
        <v>5945.0</v>
      </c>
      <c r="AK175" s="45">
        <v>16.0</v>
      </c>
      <c r="AL175" s="3" t="s">
        <v>642</v>
      </c>
      <c r="AM175" s="130"/>
      <c r="AN175" s="130">
        <v>4.52</v>
      </c>
      <c r="AO175" s="131">
        <v>0.02</v>
      </c>
      <c r="AP175" s="3" t="s">
        <v>642</v>
      </c>
      <c r="AQ175" s="130">
        <v>-0.31</v>
      </c>
      <c r="AR175" s="131">
        <v>0.01</v>
      </c>
      <c r="AS175" s="3" t="s">
        <v>642</v>
      </c>
      <c r="AT175" s="132">
        <f t="shared" si="15"/>
        <v>1.061319926</v>
      </c>
      <c r="AU175" s="133">
        <v>0.0</v>
      </c>
      <c r="AV175" s="150">
        <v>0.0</v>
      </c>
      <c r="AW175" s="3">
        <v>1.0</v>
      </c>
      <c r="AX175" s="67">
        <v>2.0</v>
      </c>
      <c r="AY175" s="67">
        <v>1.0</v>
      </c>
      <c r="AZ175" s="67">
        <f t="shared" si="17"/>
        <v>4</v>
      </c>
      <c r="BA175" s="135">
        <f t="shared" si="7"/>
        <v>3</v>
      </c>
      <c r="BB175" s="170" t="s">
        <v>509</v>
      </c>
      <c r="BC175" s="48" t="str">
        <f t="shared" ref="BC175:BD175" si="198">B175</f>
        <v>HIP_38908_</v>
      </c>
      <c r="BD175" s="106" t="str">
        <f t="shared" si="198"/>
        <v>HD_65907_</v>
      </c>
      <c r="BE175" s="137">
        <v>0.0</v>
      </c>
      <c r="BF175" s="48" t="s">
        <v>267</v>
      </c>
      <c r="BG175" s="50">
        <v>0.95872779</v>
      </c>
      <c r="BH175" s="50">
        <v>119.44548</v>
      </c>
      <c r="BI175" s="50">
        <v>-60.30307</v>
      </c>
      <c r="BJ175" s="50">
        <v>9.28188159</v>
      </c>
      <c r="BK175" s="50">
        <v>9.10521493</v>
      </c>
      <c r="BL175" s="50">
        <v>9.10521493</v>
      </c>
      <c r="BM175" s="50">
        <v>1.0</v>
      </c>
      <c r="BN175" s="50">
        <v>749.182409</v>
      </c>
      <c r="BO175" s="50">
        <v>737.522409</v>
      </c>
      <c r="BP175" s="50">
        <v>11.174582</v>
      </c>
      <c r="BQ175" s="50">
        <v>66.0</v>
      </c>
      <c r="BR175" s="169">
        <v>73.6995658</v>
      </c>
      <c r="BS175" s="50">
        <v>62.0395658</v>
      </c>
      <c r="BT175" s="50">
        <v>0.93999342</v>
      </c>
      <c r="BU175" s="50">
        <v>66.0</v>
      </c>
      <c r="BV175" s="152">
        <v>5.65552339</v>
      </c>
      <c r="BW175" s="50">
        <v>4.59552339</v>
      </c>
      <c r="BX175" s="50">
        <v>0.76592057</v>
      </c>
      <c r="BY175" s="50">
        <v>6.0</v>
      </c>
      <c r="BZ175" s="139">
        <f t="shared" si="19"/>
        <v>1.125893706</v>
      </c>
      <c r="CA175" s="140">
        <f t="shared" si="20"/>
        <v>69.50243176</v>
      </c>
      <c r="CB175" s="141">
        <f t="shared" si="21"/>
        <v>414.1735727</v>
      </c>
      <c r="CC175" s="141">
        <f t="shared" si="22"/>
        <v>8.050628821</v>
      </c>
      <c r="CD175" s="187">
        <f t="shared" si="23"/>
        <v>0.1880629147</v>
      </c>
    </row>
    <row r="176" ht="15.75" customHeight="1">
      <c r="A176" s="111">
        <f t="shared" si="9"/>
        <v>23.00558806</v>
      </c>
      <c r="B176" s="112" t="s">
        <v>987</v>
      </c>
      <c r="C176" s="112" t="s">
        <v>988</v>
      </c>
      <c r="D176" s="113">
        <v>5.6</v>
      </c>
      <c r="E176" s="111">
        <v>0.588</v>
      </c>
      <c r="F176" s="111">
        <v>0.004</v>
      </c>
      <c r="G176" s="114">
        <v>43.4677</v>
      </c>
      <c r="H176" s="114">
        <v>0.3948</v>
      </c>
      <c r="I176" s="114" t="s">
        <v>577</v>
      </c>
      <c r="J176" s="115">
        <f t="shared" si="10"/>
        <v>3.790833305</v>
      </c>
      <c r="K176" s="144" t="s">
        <v>368</v>
      </c>
      <c r="L176" s="145" t="s">
        <v>989</v>
      </c>
      <c r="M176" s="114" t="s">
        <v>281</v>
      </c>
      <c r="N176" s="154">
        <v>-0.065</v>
      </c>
      <c r="O176" s="118">
        <f t="shared" si="11"/>
        <v>3.725833305</v>
      </c>
      <c r="P176" s="119">
        <f t="shared" si="12"/>
        <v>0.4056666779</v>
      </c>
      <c r="Q176" s="114" t="s">
        <v>205</v>
      </c>
      <c r="R176" s="120" t="s">
        <v>287</v>
      </c>
      <c r="S176" s="97" t="str">
        <f t="shared" si="4"/>
        <v>HIP_10723_</v>
      </c>
      <c r="T176" s="121">
        <v>1.0</v>
      </c>
      <c r="U176" s="120">
        <v>0.0</v>
      </c>
      <c r="V176" s="120">
        <v>0.0</v>
      </c>
      <c r="W176" s="120">
        <v>0.0</v>
      </c>
      <c r="X176" s="120">
        <v>0.0</v>
      </c>
      <c r="Y176" s="122">
        <f t="shared" si="13"/>
        <v>1</v>
      </c>
      <c r="Z176" s="146">
        <v>-5.114</v>
      </c>
      <c r="AA176" s="114" t="s">
        <v>821</v>
      </c>
      <c r="AB176" s="147">
        <v>2.7</v>
      </c>
      <c r="AC176" s="126" t="s">
        <v>297</v>
      </c>
      <c r="AD176" s="127">
        <v>1.08</v>
      </c>
      <c r="AE176" s="104" t="str">
        <f t="shared" si="14"/>
        <v>G0IV-</v>
      </c>
      <c r="AF176" s="104" t="str">
        <f t="shared" si="5"/>
        <v>HIP_10723_</v>
      </c>
      <c r="AG176" s="103">
        <v>1.0</v>
      </c>
      <c r="AH176" s="104" t="str">
        <f t="shared" si="174"/>
        <v>HD_14214_</v>
      </c>
      <c r="AI176" s="148" t="s">
        <v>379</v>
      </c>
      <c r="AJ176" s="149">
        <v>6062.0</v>
      </c>
      <c r="AK176" s="45">
        <v>18.0</v>
      </c>
      <c r="AL176" s="3" t="s">
        <v>636</v>
      </c>
      <c r="AM176" s="130"/>
      <c r="AN176" s="130">
        <v>4.16</v>
      </c>
      <c r="AO176" s="131">
        <v>0.04</v>
      </c>
      <c r="AP176" s="3" t="s">
        <v>636</v>
      </c>
      <c r="AQ176" s="130">
        <v>0.17</v>
      </c>
      <c r="AR176" s="131">
        <v>0.02</v>
      </c>
      <c r="AS176" s="3" t="s">
        <v>636</v>
      </c>
      <c r="AT176" s="132">
        <f t="shared" si="15"/>
        <v>1.446285792</v>
      </c>
      <c r="AU176" s="133">
        <v>0.0</v>
      </c>
      <c r="AV176" s="150">
        <v>0.0</v>
      </c>
      <c r="AW176" s="3">
        <v>1.0</v>
      </c>
      <c r="AX176" s="67">
        <v>2.0</v>
      </c>
      <c r="AY176" s="67">
        <v>1.0</v>
      </c>
      <c r="AZ176" s="67">
        <f t="shared" si="17"/>
        <v>4</v>
      </c>
      <c r="BA176" s="135">
        <f t="shared" si="7"/>
        <v>1</v>
      </c>
      <c r="BB176" s="151" t="s">
        <v>385</v>
      </c>
      <c r="BC176" s="48" t="str">
        <f t="shared" ref="BC176:BD176" si="199">B176</f>
        <v>HIP_10723_</v>
      </c>
      <c r="BD176" s="106" t="str">
        <f t="shared" si="199"/>
        <v>HD_14214_</v>
      </c>
      <c r="BE176" s="137">
        <v>0.0</v>
      </c>
      <c r="BF176" s="48" t="s">
        <v>75</v>
      </c>
      <c r="BG176" s="50">
        <v>1.43134978</v>
      </c>
      <c r="BH176" s="50">
        <v>34.506</v>
      </c>
      <c r="BI176" s="50">
        <v>1.7578019</v>
      </c>
      <c r="BJ176" s="50">
        <v>5.67783662</v>
      </c>
      <c r="BK176" s="50">
        <v>5.50116995</v>
      </c>
      <c r="BL176" s="50">
        <v>5.50116995</v>
      </c>
      <c r="BM176" s="50">
        <v>1.0</v>
      </c>
      <c r="BN176" s="50">
        <v>455.4881</v>
      </c>
      <c r="BO176" s="50">
        <v>445.594766</v>
      </c>
      <c r="BP176" s="50">
        <v>7.9570494</v>
      </c>
      <c r="BQ176" s="50">
        <v>56.0</v>
      </c>
      <c r="BR176" s="50">
        <v>47.3661954</v>
      </c>
      <c r="BS176" s="50">
        <v>37.4728621</v>
      </c>
      <c r="BT176" s="50">
        <v>0.66915825</v>
      </c>
      <c r="BU176" s="50">
        <v>56.0</v>
      </c>
      <c r="BV176" s="152">
        <v>5.75365134</v>
      </c>
      <c r="BW176" s="50">
        <v>4.16365134</v>
      </c>
      <c r="BX176" s="50">
        <v>0.46262793</v>
      </c>
      <c r="BY176" s="50">
        <v>9.0</v>
      </c>
      <c r="BZ176" s="139">
        <f t="shared" si="19"/>
        <v>1.595266844</v>
      </c>
      <c r="CA176" s="140">
        <f t="shared" si="20"/>
        <v>69.3425806</v>
      </c>
      <c r="CB176" s="141">
        <f t="shared" si="21"/>
        <v>708.1673789</v>
      </c>
      <c r="CC176" s="141">
        <f t="shared" si="22"/>
        <v>6.856641477</v>
      </c>
      <c r="CD176" s="187">
        <f t="shared" si="23"/>
        <v>0.1928423371</v>
      </c>
    </row>
    <row r="177" ht="15.75" customHeight="1">
      <c r="A177" s="111">
        <f t="shared" si="9"/>
        <v>20.55033805</v>
      </c>
      <c r="B177" s="112" t="s">
        <v>990</v>
      </c>
      <c r="C177" s="112" t="s">
        <v>991</v>
      </c>
      <c r="D177" s="113">
        <v>5.58</v>
      </c>
      <c r="E177" s="111">
        <v>0.556</v>
      </c>
      <c r="F177" s="111">
        <v>0.003</v>
      </c>
      <c r="G177" s="114">
        <v>48.661</v>
      </c>
      <c r="H177" s="114">
        <v>0.0913</v>
      </c>
      <c r="I177" s="114" t="s">
        <v>577</v>
      </c>
      <c r="J177" s="115">
        <f t="shared" si="10"/>
        <v>4.015905148</v>
      </c>
      <c r="K177" s="144" t="s">
        <v>368</v>
      </c>
      <c r="L177" s="153" t="s">
        <v>616</v>
      </c>
      <c r="M177" s="114" t="s">
        <v>550</v>
      </c>
      <c r="N177" s="154">
        <v>-0.04</v>
      </c>
      <c r="O177" s="118">
        <f t="shared" si="11"/>
        <v>3.975905148</v>
      </c>
      <c r="P177" s="119">
        <f t="shared" si="12"/>
        <v>0.3056379408</v>
      </c>
      <c r="Q177" s="114" t="s">
        <v>205</v>
      </c>
      <c r="R177" s="120" t="s">
        <v>287</v>
      </c>
      <c r="S177" s="97" t="str">
        <f t="shared" si="4"/>
        <v>HIP_114924_</v>
      </c>
      <c r="T177" s="121">
        <v>1.0</v>
      </c>
      <c r="U177" s="120">
        <v>0.0</v>
      </c>
      <c r="V177" s="120">
        <v>0.0</v>
      </c>
      <c r="W177" s="120">
        <v>0.0</v>
      </c>
      <c r="X177" s="120">
        <v>0.0</v>
      </c>
      <c r="Y177" s="122">
        <f t="shared" si="13"/>
        <v>1</v>
      </c>
      <c r="Z177" s="146">
        <v>-4.993</v>
      </c>
      <c r="AA177" s="114" t="s">
        <v>537</v>
      </c>
      <c r="AB177" s="175">
        <v>5.4</v>
      </c>
      <c r="AC177" s="126" t="s">
        <v>297</v>
      </c>
      <c r="AD177" s="127">
        <v>1.18</v>
      </c>
      <c r="AE177" s="104" t="str">
        <f t="shared" si="14"/>
        <v>F8V</v>
      </c>
      <c r="AF177" s="104" t="str">
        <f t="shared" si="5"/>
        <v>HIP_114924_</v>
      </c>
      <c r="AG177" s="103">
        <v>1.0</v>
      </c>
      <c r="AH177" s="104" t="str">
        <f t="shared" si="174"/>
        <v>HD_219623_</v>
      </c>
      <c r="AI177" s="148" t="s">
        <v>379</v>
      </c>
      <c r="AJ177" s="149">
        <v>6103.0</v>
      </c>
      <c r="AK177" s="45">
        <v>15.0</v>
      </c>
      <c r="AL177" s="3" t="s">
        <v>636</v>
      </c>
      <c r="AM177" s="130"/>
      <c r="AN177" s="130">
        <v>4.18</v>
      </c>
      <c r="AO177" s="131">
        <v>0.04</v>
      </c>
      <c r="AP177" s="3" t="s">
        <v>636</v>
      </c>
      <c r="AQ177" s="130">
        <v>0.05</v>
      </c>
      <c r="AR177" s="131">
        <v>0.02</v>
      </c>
      <c r="AS177" s="3" t="s">
        <v>636</v>
      </c>
      <c r="AT177" s="132">
        <f t="shared" si="15"/>
        <v>1.271700598</v>
      </c>
      <c r="AU177" s="133">
        <v>0.0</v>
      </c>
      <c r="AV177" s="150">
        <v>0.0</v>
      </c>
      <c r="AW177" s="3">
        <v>1.0</v>
      </c>
      <c r="AX177" s="64">
        <v>1.0</v>
      </c>
      <c r="AY177" s="67">
        <v>1.0</v>
      </c>
      <c r="AZ177" s="67">
        <f t="shared" si="17"/>
        <v>3</v>
      </c>
      <c r="BA177" s="135">
        <f t="shared" si="7"/>
        <v>1</v>
      </c>
      <c r="BB177" s="151" t="s">
        <v>385</v>
      </c>
      <c r="BC177" s="48" t="str">
        <f t="shared" ref="BC177:BD177" si="200">B177</f>
        <v>HIP_114924_</v>
      </c>
      <c r="BD177" s="106" t="str">
        <f t="shared" si="200"/>
        <v>HD_219623_</v>
      </c>
      <c r="BE177" s="177" t="s">
        <v>539</v>
      </c>
      <c r="BF177" s="48" t="s">
        <v>113</v>
      </c>
      <c r="BG177" s="50">
        <v>1.46209265</v>
      </c>
      <c r="BH177" s="50">
        <v>349.17627</v>
      </c>
      <c r="BI177" s="50">
        <v>53.213474</v>
      </c>
      <c r="BJ177" s="50">
        <v>9.50814969</v>
      </c>
      <c r="BK177" s="50">
        <v>9.15481636</v>
      </c>
      <c r="BL177" s="50">
        <v>4.57740818</v>
      </c>
      <c r="BM177" s="50">
        <v>2.0</v>
      </c>
      <c r="BN177" s="50">
        <v>762.033458</v>
      </c>
      <c r="BO177" s="50">
        <v>741.540125</v>
      </c>
      <c r="BP177" s="50">
        <v>6.39258728</v>
      </c>
      <c r="BQ177" s="50">
        <v>116.0</v>
      </c>
      <c r="BR177" s="169">
        <v>82.8539873</v>
      </c>
      <c r="BS177" s="50">
        <v>62.360654</v>
      </c>
      <c r="BT177" s="50">
        <v>0.53759184</v>
      </c>
      <c r="BU177" s="50">
        <v>116.0</v>
      </c>
      <c r="BV177" s="152">
        <v>5.61608975</v>
      </c>
      <c r="BW177" s="50">
        <v>3.84942309</v>
      </c>
      <c r="BX177" s="50">
        <v>0.38494231</v>
      </c>
      <c r="BY177" s="50">
        <v>10.0</v>
      </c>
      <c r="BZ177" s="139">
        <f t="shared" si="19"/>
        <v>1.421736033</v>
      </c>
      <c r="CA177" s="140">
        <f t="shared" si="20"/>
        <v>69.18309709</v>
      </c>
      <c r="CB177" s="141">
        <f t="shared" si="21"/>
        <v>570.0136277</v>
      </c>
      <c r="CC177" s="141">
        <f t="shared" si="22"/>
        <v>6.948475009</v>
      </c>
      <c r="CD177" s="187">
        <f t="shared" si="23"/>
        <v>0.1760938279</v>
      </c>
    </row>
    <row r="178" ht="15.75" customHeight="1">
      <c r="A178" s="111">
        <f t="shared" si="9"/>
        <v>14.45078352</v>
      </c>
      <c r="B178" s="112" t="s">
        <v>992</v>
      </c>
      <c r="C178" s="112" t="s">
        <v>993</v>
      </c>
      <c r="D178" s="113">
        <v>5.63</v>
      </c>
      <c r="E178" s="111">
        <v>0.618</v>
      </c>
      <c r="F178" s="111">
        <v>0.003</v>
      </c>
      <c r="G178" s="114">
        <v>69.2004</v>
      </c>
      <c r="H178" s="114">
        <v>0.0652</v>
      </c>
      <c r="I178" s="114" t="s">
        <v>577</v>
      </c>
      <c r="J178" s="115">
        <f t="shared" si="10"/>
        <v>4.830543024</v>
      </c>
      <c r="K178" s="144" t="s">
        <v>368</v>
      </c>
      <c r="L178" s="145" t="s">
        <v>994</v>
      </c>
      <c r="M178" s="114" t="s">
        <v>550</v>
      </c>
      <c r="N178" s="154">
        <v>-0.07</v>
      </c>
      <c r="O178" s="118">
        <f t="shared" si="11"/>
        <v>4.760543024</v>
      </c>
      <c r="P178" s="119">
        <f t="shared" si="12"/>
        <v>-0.008217209644</v>
      </c>
      <c r="Q178" s="154" t="s">
        <v>502</v>
      </c>
      <c r="R178" s="120">
        <v>91.0</v>
      </c>
      <c r="S178" s="97" t="str">
        <f t="shared" si="4"/>
        <v>HIP_42438_</v>
      </c>
      <c r="T178" s="121">
        <v>1.0</v>
      </c>
      <c r="U178" s="121">
        <v>1.0</v>
      </c>
      <c r="V178" s="165">
        <v>1.0</v>
      </c>
      <c r="W178" s="120">
        <v>0.0</v>
      </c>
      <c r="X178" s="120">
        <v>0.0</v>
      </c>
      <c r="Y178" s="122">
        <f t="shared" si="13"/>
        <v>3</v>
      </c>
      <c r="Z178" s="143">
        <v>-4.375</v>
      </c>
      <c r="AA178" s="114" t="s">
        <v>408</v>
      </c>
      <c r="AB178" s="175">
        <v>9.3</v>
      </c>
      <c r="AC178" s="126" t="s">
        <v>297</v>
      </c>
      <c r="AD178" s="127">
        <v>1.075</v>
      </c>
      <c r="AE178" s="104" t="str">
        <f t="shared" si="14"/>
        <v>G0.5V</v>
      </c>
      <c r="AF178" s="104" t="str">
        <f t="shared" si="5"/>
        <v>HIP_42438_</v>
      </c>
      <c r="AG178" s="103">
        <v>1.0</v>
      </c>
      <c r="AH178" s="104" t="str">
        <f t="shared" si="174"/>
        <v>HD_72905_</v>
      </c>
      <c r="AI178" s="179" t="s">
        <v>563</v>
      </c>
      <c r="AJ178" s="149">
        <v>5901.0</v>
      </c>
      <c r="AK178" s="45">
        <v>50.0</v>
      </c>
      <c r="AL178" s="3" t="s">
        <v>518</v>
      </c>
      <c r="AM178" s="130"/>
      <c r="AN178" s="130">
        <v>4.49</v>
      </c>
      <c r="AO178" s="131">
        <v>0.01</v>
      </c>
      <c r="AP178" s="3" t="s">
        <v>518</v>
      </c>
      <c r="AQ178" s="130">
        <v>-0.02</v>
      </c>
      <c r="AR178" s="131">
        <v>0.09</v>
      </c>
      <c r="AS178" s="3" t="s">
        <v>518</v>
      </c>
      <c r="AT178" s="132">
        <f t="shared" si="15"/>
        <v>0.9477478562</v>
      </c>
      <c r="AU178" s="133">
        <v>0.0</v>
      </c>
      <c r="AV178" s="150">
        <v>0.0</v>
      </c>
      <c r="AW178" s="3">
        <v>1.0</v>
      </c>
      <c r="AX178" s="64">
        <v>1.0</v>
      </c>
      <c r="AY178" s="67">
        <v>1.0</v>
      </c>
      <c r="AZ178" s="67">
        <f t="shared" si="17"/>
        <v>3</v>
      </c>
      <c r="BA178" s="135">
        <f t="shared" si="7"/>
        <v>3</v>
      </c>
      <c r="BB178" s="151" t="s">
        <v>385</v>
      </c>
      <c r="BC178" s="48" t="str">
        <f t="shared" ref="BC178:BD178" si="201">B178</f>
        <v>HIP_42438_</v>
      </c>
      <c r="BD178" s="106" t="str">
        <f t="shared" si="201"/>
        <v>HD_72905_</v>
      </c>
      <c r="BE178" s="177" t="s">
        <v>539</v>
      </c>
      <c r="BF178" s="48" t="s">
        <v>284</v>
      </c>
      <c r="BG178" s="50">
        <v>0.97891687</v>
      </c>
      <c r="BH178" s="50">
        <v>129.79877</v>
      </c>
      <c r="BI178" s="50">
        <v>65.020905</v>
      </c>
      <c r="BJ178" s="50">
        <v>15.2377911</v>
      </c>
      <c r="BK178" s="50">
        <v>14.8844577</v>
      </c>
      <c r="BL178" s="50">
        <v>7.44222886</v>
      </c>
      <c r="BM178" s="50">
        <v>2.0</v>
      </c>
      <c r="BN178" s="50">
        <v>1231.25774</v>
      </c>
      <c r="BO178" s="50">
        <v>1205.64108</v>
      </c>
      <c r="BP178" s="50">
        <v>8.31476604</v>
      </c>
      <c r="BQ178" s="50">
        <v>145.0</v>
      </c>
      <c r="BR178" s="169">
        <v>126.846298</v>
      </c>
      <c r="BS178" s="50">
        <v>101.406298</v>
      </c>
      <c r="BT178" s="50">
        <v>0.7042104</v>
      </c>
      <c r="BU178" s="50">
        <v>144.0</v>
      </c>
      <c r="BV178" s="152">
        <v>5.61842028</v>
      </c>
      <c r="BW178" s="50">
        <v>4.38175361</v>
      </c>
      <c r="BX178" s="50">
        <v>0.6259648</v>
      </c>
      <c r="BY178" s="50">
        <v>7.0</v>
      </c>
      <c r="BZ178" s="139">
        <f t="shared" si="19"/>
        <v>0.9905841967</v>
      </c>
      <c r="CA178" s="140">
        <f t="shared" si="20"/>
        <v>68.54882265</v>
      </c>
      <c r="CB178" s="141">
        <f t="shared" si="21"/>
        <v>347.3206838</v>
      </c>
      <c r="CC178" s="141">
        <f t="shared" si="22"/>
        <v>8.721477385</v>
      </c>
      <c r="CD178" s="187">
        <f t="shared" si="23"/>
        <v>0.191521563</v>
      </c>
    </row>
    <row r="179" ht="15.75" customHeight="1">
      <c r="A179" s="111">
        <f t="shared" si="9"/>
        <v>14.6882133</v>
      </c>
      <c r="B179" s="112" t="s">
        <v>995</v>
      </c>
      <c r="C179" s="112" t="s">
        <v>996</v>
      </c>
      <c r="D179" s="113">
        <v>5.65</v>
      </c>
      <c r="E179" s="111">
        <v>0.639</v>
      </c>
      <c r="F179" s="111">
        <v>0.003</v>
      </c>
      <c r="G179" s="114">
        <v>68.0818</v>
      </c>
      <c r="H179" s="114">
        <v>0.0915</v>
      </c>
      <c r="I179" s="114" t="s">
        <v>577</v>
      </c>
      <c r="J179" s="115">
        <f t="shared" si="10"/>
        <v>4.815155147</v>
      </c>
      <c r="K179" s="144" t="s">
        <v>368</v>
      </c>
      <c r="L179" s="145" t="s">
        <v>997</v>
      </c>
      <c r="M179" s="114" t="s">
        <v>372</v>
      </c>
      <c r="N179" s="154">
        <v>-0.085</v>
      </c>
      <c r="O179" s="118">
        <f t="shared" si="11"/>
        <v>4.730155147</v>
      </c>
      <c r="P179" s="119">
        <f t="shared" si="12"/>
        <v>0.003937941107</v>
      </c>
      <c r="Q179" s="154" t="s">
        <v>502</v>
      </c>
      <c r="R179" s="120">
        <v>95.0</v>
      </c>
      <c r="S179" s="97" t="str">
        <f t="shared" si="4"/>
        <v>HIP_75181_</v>
      </c>
      <c r="T179" s="121">
        <v>1.0</v>
      </c>
      <c r="U179" s="121">
        <v>1.0</v>
      </c>
      <c r="V179" s="165">
        <v>1.0</v>
      </c>
      <c r="W179" s="120">
        <v>0.0</v>
      </c>
      <c r="X179" s="120">
        <v>0.0</v>
      </c>
      <c r="Y179" s="122">
        <f t="shared" si="13"/>
        <v>3</v>
      </c>
      <c r="Z179" s="143">
        <v>-4.932</v>
      </c>
      <c r="AA179" s="114" t="s">
        <v>537</v>
      </c>
      <c r="AB179" s="147">
        <v>2.4</v>
      </c>
      <c r="AC179" s="126" t="s">
        <v>297</v>
      </c>
      <c r="AD179" s="127">
        <v>1.02</v>
      </c>
      <c r="AE179" s="104" t="str">
        <f t="shared" si="14"/>
        <v>G2-V</v>
      </c>
      <c r="AF179" s="104" t="str">
        <f t="shared" si="5"/>
        <v>HIP_75181_</v>
      </c>
      <c r="AG179" s="103">
        <v>1.0</v>
      </c>
      <c r="AH179" s="104" t="str">
        <f t="shared" si="174"/>
        <v>HD_136352_</v>
      </c>
      <c r="AI179" s="148" t="s">
        <v>379</v>
      </c>
      <c r="AJ179" s="149">
        <v>5664.0</v>
      </c>
      <c r="AK179" s="45">
        <v>14.0</v>
      </c>
      <c r="AL179" s="3" t="s">
        <v>642</v>
      </c>
      <c r="AM179" s="130"/>
      <c r="AN179" s="130">
        <v>4.39</v>
      </c>
      <c r="AO179" s="131">
        <v>0.02</v>
      </c>
      <c r="AP179" s="3" t="s">
        <v>642</v>
      </c>
      <c r="AQ179" s="130">
        <v>-0.34</v>
      </c>
      <c r="AR179" s="131">
        <v>0.01</v>
      </c>
      <c r="AS179" s="3" t="s">
        <v>642</v>
      </c>
      <c r="AT179" s="132">
        <f t="shared" si="15"/>
        <v>1.04321813</v>
      </c>
      <c r="AU179" s="133">
        <v>0.0</v>
      </c>
      <c r="AV179" s="150">
        <v>0.0</v>
      </c>
      <c r="AW179" s="3">
        <v>1.0</v>
      </c>
      <c r="AX179" s="67">
        <v>2.0</v>
      </c>
      <c r="AY179" s="67">
        <v>1.0</v>
      </c>
      <c r="AZ179" s="67">
        <f t="shared" si="17"/>
        <v>4</v>
      </c>
      <c r="BA179" s="135">
        <f t="shared" si="7"/>
        <v>3</v>
      </c>
      <c r="BB179" s="170" t="s">
        <v>509</v>
      </c>
      <c r="BC179" s="48" t="str">
        <f t="shared" ref="BC179:BD179" si="202">B179</f>
        <v>HIP_75181_</v>
      </c>
      <c r="BD179" s="106" t="str">
        <f t="shared" si="202"/>
        <v>HD_136352_</v>
      </c>
      <c r="BE179" s="137">
        <v>0.0</v>
      </c>
      <c r="BF179" s="48" t="s">
        <v>391</v>
      </c>
      <c r="BG179" s="50">
        <v>1.06741662</v>
      </c>
      <c r="BH179" s="50">
        <v>230.45062</v>
      </c>
      <c r="BI179" s="50">
        <v>-48.317627</v>
      </c>
      <c r="BJ179" s="50">
        <v>7.94955352</v>
      </c>
      <c r="BK179" s="50">
        <v>7.59622019</v>
      </c>
      <c r="BL179" s="50">
        <v>3.79811009</v>
      </c>
      <c r="BM179" s="50">
        <v>2.0</v>
      </c>
      <c r="BN179" s="50">
        <v>314.890251</v>
      </c>
      <c r="BO179" s="50">
        <v>307.646918</v>
      </c>
      <c r="BP179" s="50">
        <v>7.50358336</v>
      </c>
      <c r="BQ179" s="50">
        <v>41.0</v>
      </c>
      <c r="BR179" s="50">
        <v>33.1297073</v>
      </c>
      <c r="BS179" s="50">
        <v>25.8863739</v>
      </c>
      <c r="BT179" s="50">
        <v>0.63137497</v>
      </c>
      <c r="BU179" s="50">
        <v>41.0</v>
      </c>
      <c r="BV179" s="152">
        <v>5.45876683</v>
      </c>
      <c r="BW179" s="50">
        <v>3.5154335</v>
      </c>
      <c r="BX179" s="50">
        <v>0.31958486</v>
      </c>
      <c r="BY179" s="50">
        <v>11.0</v>
      </c>
      <c r="BZ179" s="139">
        <f t="shared" si="19"/>
        <v>1.004544015</v>
      </c>
      <c r="CA179" s="140">
        <f t="shared" si="20"/>
        <v>68.39116473</v>
      </c>
      <c r="CB179" s="141">
        <f t="shared" si="21"/>
        <v>364.1255526</v>
      </c>
      <c r="CC179" s="141">
        <f t="shared" si="22"/>
        <v>8.891098417</v>
      </c>
      <c r="CD179" s="174">
        <f t="shared" si="23"/>
        <v>0.201384467</v>
      </c>
    </row>
    <row r="180" ht="15.75" customHeight="1">
      <c r="A180" s="111">
        <f t="shared" si="9"/>
        <v>26.81303006</v>
      </c>
      <c r="B180" s="112" t="s">
        <v>998</v>
      </c>
      <c r="C180" s="112" t="s">
        <v>999</v>
      </c>
      <c r="D180" s="113">
        <v>5.61</v>
      </c>
      <c r="E180" s="111">
        <v>0.478</v>
      </c>
      <c r="F180" s="111">
        <v>0.02</v>
      </c>
      <c r="G180" s="114">
        <v>37.2953</v>
      </c>
      <c r="H180" s="114">
        <v>0.1124</v>
      </c>
      <c r="I180" s="114" t="s">
        <v>577</v>
      </c>
      <c r="J180" s="115">
        <f t="shared" si="10"/>
        <v>3.468270525</v>
      </c>
      <c r="K180" s="144" t="s">
        <v>368</v>
      </c>
      <c r="L180" s="153" t="s">
        <v>1000</v>
      </c>
      <c r="M180" s="114" t="s">
        <v>372</v>
      </c>
      <c r="N180" s="154">
        <v>-0.04</v>
      </c>
      <c r="O180" s="118">
        <f t="shared" si="11"/>
        <v>3.428270525</v>
      </c>
      <c r="P180" s="119">
        <f t="shared" si="12"/>
        <v>0.5246917901</v>
      </c>
      <c r="Q180" s="114" t="s">
        <v>205</v>
      </c>
      <c r="R180" s="158" t="s">
        <v>287</v>
      </c>
      <c r="S180" s="97" t="str">
        <f t="shared" si="4"/>
        <v>HIP_41211_</v>
      </c>
      <c r="T180" s="121">
        <v>1.0</v>
      </c>
      <c r="U180" s="120">
        <v>0.0</v>
      </c>
      <c r="V180" s="120">
        <v>0.0</v>
      </c>
      <c r="W180" s="120">
        <v>0.0</v>
      </c>
      <c r="X180" s="120">
        <v>0.0</v>
      </c>
      <c r="Y180" s="122">
        <f t="shared" si="13"/>
        <v>1</v>
      </c>
      <c r="Z180" s="143">
        <v>-4.459</v>
      </c>
      <c r="AA180" s="114" t="s">
        <v>600</v>
      </c>
      <c r="AB180" s="125">
        <v>42.1</v>
      </c>
      <c r="AC180" s="126" t="s">
        <v>297</v>
      </c>
      <c r="AD180" s="127">
        <v>1.18</v>
      </c>
      <c r="AE180" s="104" t="str">
        <f t="shared" si="14"/>
        <v>F8V_Fe-1.3_CH-0.7</v>
      </c>
      <c r="AF180" s="104" t="str">
        <f t="shared" si="5"/>
        <v>HIP_41211_</v>
      </c>
      <c r="AG180" s="103">
        <v>1.0</v>
      </c>
      <c r="AH180" s="104" t="str">
        <f t="shared" si="174"/>
        <v>HD_70958_</v>
      </c>
      <c r="AI180" s="128" t="s">
        <v>504</v>
      </c>
      <c r="AJ180" s="149">
        <v>6359.0</v>
      </c>
      <c r="AK180" s="45">
        <v>66.0</v>
      </c>
      <c r="AL180" s="3" t="s">
        <v>899</v>
      </c>
      <c r="AM180" s="166"/>
      <c r="AN180" s="166">
        <v>4.11</v>
      </c>
      <c r="AO180" s="167" t="s">
        <v>429</v>
      </c>
      <c r="AP180" s="29" t="s">
        <v>770</v>
      </c>
      <c r="AQ180" s="166">
        <v>-0.31</v>
      </c>
      <c r="AR180" s="167">
        <v>0.05</v>
      </c>
      <c r="AS180" s="29" t="s">
        <v>590</v>
      </c>
      <c r="AT180" s="132">
        <f t="shared" si="15"/>
        <v>1.507373548</v>
      </c>
      <c r="AU180" s="133">
        <v>0.0</v>
      </c>
      <c r="AV180" s="150">
        <v>0.0</v>
      </c>
      <c r="AW180" s="3">
        <v>1.0</v>
      </c>
      <c r="AX180" s="43">
        <v>0.0</v>
      </c>
      <c r="AY180" s="67">
        <v>1.0</v>
      </c>
      <c r="AZ180" s="43">
        <f t="shared" si="17"/>
        <v>2</v>
      </c>
      <c r="BA180" s="135">
        <f t="shared" si="7"/>
        <v>1</v>
      </c>
      <c r="BB180" s="136" t="s">
        <v>320</v>
      </c>
      <c r="BC180" s="48" t="str">
        <f t="shared" ref="BC180:BD180" si="203">B180</f>
        <v>HIP_41211_</v>
      </c>
      <c r="BD180" s="106" t="str">
        <f t="shared" si="203"/>
        <v>HD_70958_</v>
      </c>
      <c r="BE180" s="137">
        <v>0.0</v>
      </c>
      <c r="BF180" s="48" t="s">
        <v>276</v>
      </c>
      <c r="BG180" s="50">
        <v>1.58480102</v>
      </c>
      <c r="BH180" s="50">
        <v>126.1459</v>
      </c>
      <c r="BI180" s="50">
        <v>-3.7512403</v>
      </c>
      <c r="BJ180" s="50">
        <v>1673.68547</v>
      </c>
      <c r="BK180" s="50">
        <v>1640.29547</v>
      </c>
      <c r="BL180" s="50">
        <v>8.67881199</v>
      </c>
      <c r="BM180" s="50">
        <v>189.0</v>
      </c>
      <c r="BN180" s="50">
        <v>135565.166</v>
      </c>
      <c r="BO180" s="50">
        <v>132863.933</v>
      </c>
      <c r="BP180" s="50">
        <v>8.68959665</v>
      </c>
      <c r="BQ180" s="50">
        <v>15290.0</v>
      </c>
      <c r="BR180" s="169">
        <v>13875.4867</v>
      </c>
      <c r="BS180" s="50">
        <v>11169.8367</v>
      </c>
      <c r="BT180" s="50">
        <v>0.72933965</v>
      </c>
      <c r="BU180" s="50">
        <v>15315.0</v>
      </c>
      <c r="BV180" s="169">
        <v>171.465886</v>
      </c>
      <c r="BW180" s="50">
        <v>137.899219</v>
      </c>
      <c r="BX180" s="50">
        <v>0.72578536</v>
      </c>
      <c r="BY180" s="50">
        <v>190.0</v>
      </c>
      <c r="BZ180" s="139">
        <f t="shared" si="19"/>
        <v>1.829556792</v>
      </c>
      <c r="CA180" s="140">
        <f t="shared" si="20"/>
        <v>68.23386941</v>
      </c>
      <c r="CB180" s="141">
        <f t="shared" si="21"/>
        <v>832.1001988</v>
      </c>
      <c r="CC180" s="141">
        <f t="shared" si="22"/>
        <v>6.12528129</v>
      </c>
      <c r="CD180" s="187">
        <f t="shared" si="23"/>
        <v>0.17367773</v>
      </c>
    </row>
    <row r="181" ht="15.75" customHeight="1">
      <c r="A181" s="111">
        <f t="shared" si="9"/>
        <v>9.91954259</v>
      </c>
      <c r="B181" s="112" t="s">
        <v>1001</v>
      </c>
      <c r="C181" s="112" t="s">
        <v>1002</v>
      </c>
      <c r="D181" s="113">
        <v>5.77</v>
      </c>
      <c r="E181" s="111">
        <v>0.827</v>
      </c>
      <c r="F181" s="111">
        <v>0.012</v>
      </c>
      <c r="G181" s="114">
        <v>100.8111</v>
      </c>
      <c r="H181" s="114">
        <v>0.0788</v>
      </c>
      <c r="I181" s="114" t="s">
        <v>577</v>
      </c>
      <c r="J181" s="115">
        <f t="shared" si="10"/>
        <v>5.787541768</v>
      </c>
      <c r="K181" s="144" t="s">
        <v>368</v>
      </c>
      <c r="L181" s="157" t="s">
        <v>1003</v>
      </c>
      <c r="M181" s="114" t="s">
        <v>372</v>
      </c>
      <c r="N181" s="154">
        <v>-0.19</v>
      </c>
      <c r="O181" s="118">
        <f t="shared" si="11"/>
        <v>5.597541768</v>
      </c>
      <c r="P181" s="119">
        <f t="shared" si="12"/>
        <v>-0.3430167071</v>
      </c>
      <c r="Q181" s="154" t="s">
        <v>502</v>
      </c>
      <c r="R181" s="120">
        <v>44.0</v>
      </c>
      <c r="S181" s="97" t="str">
        <f t="shared" si="4"/>
        <v>HIP_81300_</v>
      </c>
      <c r="T181" s="121">
        <v>1.0</v>
      </c>
      <c r="U181" s="121">
        <v>1.0</v>
      </c>
      <c r="V181" s="155">
        <v>2.0</v>
      </c>
      <c r="W181" s="120">
        <v>0.0</v>
      </c>
      <c r="X181" s="120">
        <v>0.0</v>
      </c>
      <c r="Y181" s="156">
        <f t="shared" si="13"/>
        <v>4</v>
      </c>
      <c r="Z181" s="143">
        <v>-4.583</v>
      </c>
      <c r="AA181" s="114" t="s">
        <v>408</v>
      </c>
      <c r="AB181" s="147">
        <v>1.6</v>
      </c>
      <c r="AC181" s="126" t="s">
        <v>297</v>
      </c>
      <c r="AD181" s="127">
        <v>0.87</v>
      </c>
      <c r="AE181" s="104" t="str">
        <f t="shared" si="14"/>
        <v>K0V(k)</v>
      </c>
      <c r="AF181" s="104" t="str">
        <f t="shared" si="5"/>
        <v>HIP_81300_</v>
      </c>
      <c r="AG181" s="103">
        <v>1.0</v>
      </c>
      <c r="AH181" s="104" t="str">
        <f t="shared" si="174"/>
        <v>HD_149661_</v>
      </c>
      <c r="AI181" s="179" t="s">
        <v>563</v>
      </c>
      <c r="AJ181" s="149">
        <v>5248.0</v>
      </c>
      <c r="AK181" s="45">
        <v>38.0</v>
      </c>
      <c r="AL181" s="3" t="s">
        <v>518</v>
      </c>
      <c r="AM181" s="130"/>
      <c r="AN181" s="130">
        <v>4.55</v>
      </c>
      <c r="AO181" s="131">
        <v>0.02</v>
      </c>
      <c r="AP181" s="3" t="s">
        <v>518</v>
      </c>
      <c r="AQ181" s="130">
        <v>0.01</v>
      </c>
      <c r="AR181" s="131">
        <v>0.07</v>
      </c>
      <c r="AS181" s="3" t="s">
        <v>518</v>
      </c>
      <c r="AT181" s="132">
        <f t="shared" si="15"/>
        <v>0.8149981793</v>
      </c>
      <c r="AU181" s="133">
        <v>0.0</v>
      </c>
      <c r="AV181" s="150">
        <v>0.0</v>
      </c>
      <c r="AW181" s="3">
        <v>1.0</v>
      </c>
      <c r="AX181" s="67">
        <v>2.0</v>
      </c>
      <c r="AY181" s="67">
        <v>1.0</v>
      </c>
      <c r="AZ181" s="67">
        <f t="shared" si="17"/>
        <v>4</v>
      </c>
      <c r="BA181" s="135">
        <f t="shared" si="7"/>
        <v>4</v>
      </c>
      <c r="BB181" s="170" t="s">
        <v>509</v>
      </c>
      <c r="BC181" s="48" t="str">
        <f t="shared" ref="BC181:BD181" si="204">B181</f>
        <v>HIP_81300_</v>
      </c>
      <c r="BD181" s="106" t="str">
        <f t="shared" si="204"/>
        <v>HD_149661_</v>
      </c>
      <c r="BE181" s="137">
        <v>0.0</v>
      </c>
      <c r="BF181" s="48" t="s">
        <v>422</v>
      </c>
      <c r="BG181" s="50">
        <v>0.81996128</v>
      </c>
      <c r="BH181" s="50">
        <v>249.08937</v>
      </c>
      <c r="BI181" s="50">
        <v>-2.3245835</v>
      </c>
      <c r="BJ181" s="50">
        <v>6.12351281</v>
      </c>
      <c r="BK181" s="50">
        <v>5.41684614</v>
      </c>
      <c r="BL181" s="50">
        <v>1.35421153</v>
      </c>
      <c r="BM181" s="50">
        <v>4.0</v>
      </c>
      <c r="BN181" s="50">
        <v>111.987801</v>
      </c>
      <c r="BO181" s="50">
        <v>109.691134</v>
      </c>
      <c r="BP181" s="50">
        <v>8.43777956</v>
      </c>
      <c r="BQ181" s="50">
        <v>13.0</v>
      </c>
      <c r="BR181" s="152">
        <v>11.538199</v>
      </c>
      <c r="BS181" s="50">
        <v>9.2415323</v>
      </c>
      <c r="BT181" s="50">
        <v>0.7108871</v>
      </c>
      <c r="BU181" s="50">
        <v>13.0</v>
      </c>
      <c r="BV181" s="152">
        <v>5.23367385</v>
      </c>
      <c r="BW181" s="50">
        <v>2.05367385</v>
      </c>
      <c r="BX181" s="50">
        <v>0.11409299</v>
      </c>
      <c r="BY181" s="50">
        <v>18.0</v>
      </c>
      <c r="BZ181" s="139">
        <f t="shared" si="19"/>
        <v>0.6737389361</v>
      </c>
      <c r="CA181" s="140">
        <f t="shared" si="20"/>
        <v>67.92036326</v>
      </c>
      <c r="CB181" s="141">
        <f t="shared" si="21"/>
        <v>216.5586972</v>
      </c>
      <c r="CC181" s="141">
        <f t="shared" si="22"/>
        <v>11.75532226</v>
      </c>
      <c r="CD181" s="174">
        <f t="shared" si="23"/>
        <v>0.234480585</v>
      </c>
    </row>
    <row r="182" ht="15.75" customHeight="1">
      <c r="A182" s="111">
        <f t="shared" si="9"/>
        <v>18.2797979</v>
      </c>
      <c r="B182" s="112" t="s">
        <v>1004</v>
      </c>
      <c r="C182" s="112" t="s">
        <v>1005</v>
      </c>
      <c r="D182" s="113">
        <v>5.65</v>
      </c>
      <c r="E182" s="111">
        <v>0.6</v>
      </c>
      <c r="F182" s="111">
        <v>0.003</v>
      </c>
      <c r="G182" s="114">
        <v>54.7052</v>
      </c>
      <c r="H182" s="114">
        <v>0.0671</v>
      </c>
      <c r="I182" s="114" t="s">
        <v>577</v>
      </c>
      <c r="J182" s="115">
        <f t="shared" si="10"/>
        <v>4.340143051</v>
      </c>
      <c r="K182" s="144" t="s">
        <v>368</v>
      </c>
      <c r="L182" s="145" t="s">
        <v>507</v>
      </c>
      <c r="M182" s="114" t="s">
        <v>372</v>
      </c>
      <c r="N182" s="154">
        <v>-0.065</v>
      </c>
      <c r="O182" s="118">
        <f t="shared" si="11"/>
        <v>4.275143051</v>
      </c>
      <c r="P182" s="119">
        <f t="shared" si="12"/>
        <v>0.1859427797</v>
      </c>
      <c r="Q182" s="154" t="s">
        <v>617</v>
      </c>
      <c r="R182" s="120">
        <v>132.0</v>
      </c>
      <c r="S182" s="97" t="str">
        <f t="shared" si="4"/>
        <v>HIP_26394_</v>
      </c>
      <c r="T182" s="121">
        <v>1.0</v>
      </c>
      <c r="U182" s="121">
        <v>1.0</v>
      </c>
      <c r="V182" s="165">
        <v>1.0</v>
      </c>
      <c r="W182" s="120">
        <v>0.0</v>
      </c>
      <c r="X182" s="121">
        <v>1.0</v>
      </c>
      <c r="Y182" s="184">
        <f t="shared" si="13"/>
        <v>4</v>
      </c>
      <c r="Z182" s="143">
        <v>-4.9</v>
      </c>
      <c r="AA182" s="114" t="s">
        <v>818</v>
      </c>
      <c r="AB182" s="147">
        <v>2.7</v>
      </c>
      <c r="AC182" s="126" t="s">
        <v>297</v>
      </c>
      <c r="AD182" s="127">
        <v>1.08</v>
      </c>
      <c r="AE182" s="104" t="str">
        <f t="shared" si="14"/>
        <v>G0V</v>
      </c>
      <c r="AF182" s="104" t="str">
        <f t="shared" si="5"/>
        <v>HIP_26394_</v>
      </c>
      <c r="AG182" s="103">
        <v>1.0</v>
      </c>
      <c r="AH182" s="104" t="str">
        <f t="shared" si="174"/>
        <v>HD_39091_</v>
      </c>
      <c r="AI182" s="148" t="s">
        <v>379</v>
      </c>
      <c r="AJ182" s="149">
        <v>6003.0</v>
      </c>
      <c r="AK182" s="45">
        <v>17.0</v>
      </c>
      <c r="AL182" s="3" t="s">
        <v>642</v>
      </c>
      <c r="AM182" s="130"/>
      <c r="AN182" s="130">
        <v>4.42</v>
      </c>
      <c r="AO182" s="131">
        <v>0.03</v>
      </c>
      <c r="AP182" s="3" t="s">
        <v>642</v>
      </c>
      <c r="AQ182" s="130">
        <v>0.09</v>
      </c>
      <c r="AR182" s="131">
        <v>0.01</v>
      </c>
      <c r="AS182" s="3" t="s">
        <v>642</v>
      </c>
      <c r="AT182" s="132">
        <f t="shared" si="15"/>
        <v>1.145215844</v>
      </c>
      <c r="AU182" s="133">
        <v>0.0</v>
      </c>
      <c r="AV182" s="150">
        <v>0.0</v>
      </c>
      <c r="AW182" s="3">
        <v>1.0</v>
      </c>
      <c r="AX182" s="67">
        <v>2.0</v>
      </c>
      <c r="AY182" s="67">
        <v>1.0</v>
      </c>
      <c r="AZ182" s="67">
        <f t="shared" si="17"/>
        <v>4</v>
      </c>
      <c r="BA182" s="135">
        <f t="shared" si="7"/>
        <v>4</v>
      </c>
      <c r="BB182" s="170" t="s">
        <v>509</v>
      </c>
      <c r="BC182" s="48" t="str">
        <f t="shared" ref="BC182:BD182" si="205">B182</f>
        <v>HIP_26394_</v>
      </c>
      <c r="BD182" s="106" t="str">
        <f t="shared" si="205"/>
        <v>HD_39091_</v>
      </c>
      <c r="BE182" s="137">
        <v>0.0</v>
      </c>
      <c r="BF182" s="48" t="s">
        <v>178</v>
      </c>
      <c r="BG182" s="50">
        <v>1.06107397</v>
      </c>
      <c r="BH182" s="50">
        <v>84.291214</v>
      </c>
      <c r="BI182" s="50">
        <v>-80.469124</v>
      </c>
      <c r="BJ182" s="50">
        <v>6.2574676</v>
      </c>
      <c r="BK182" s="50">
        <v>6.08080094</v>
      </c>
      <c r="BL182" s="50">
        <v>6.08080094</v>
      </c>
      <c r="BM182" s="50">
        <v>1.0</v>
      </c>
      <c r="BN182" s="50">
        <v>501.201543</v>
      </c>
      <c r="BO182" s="50">
        <v>492.544876</v>
      </c>
      <c r="BP182" s="50">
        <v>10.0519362</v>
      </c>
      <c r="BQ182" s="50">
        <v>49.0</v>
      </c>
      <c r="BR182" s="50">
        <v>50.083322</v>
      </c>
      <c r="BS182" s="50">
        <v>41.4266553</v>
      </c>
      <c r="BT182" s="50">
        <v>0.84544194</v>
      </c>
      <c r="BU182" s="50">
        <v>49.0</v>
      </c>
      <c r="BV182" s="152">
        <v>5.50485484</v>
      </c>
      <c r="BW182" s="50">
        <v>4.09152151</v>
      </c>
      <c r="BX182" s="50">
        <v>0.51144019</v>
      </c>
      <c r="BY182" s="50">
        <v>8.0</v>
      </c>
      <c r="BZ182" s="139">
        <f t="shared" si="19"/>
        <v>1.238714981</v>
      </c>
      <c r="CA182" s="140">
        <f t="shared" si="20"/>
        <v>67.76415076</v>
      </c>
      <c r="CB182" s="141">
        <f t="shared" si="21"/>
        <v>484.5549047</v>
      </c>
      <c r="CC182" s="141">
        <f t="shared" si="22"/>
        <v>7.781125429</v>
      </c>
      <c r="CD182" s="187">
        <f t="shared" si="23"/>
        <v>0.1884527096</v>
      </c>
    </row>
    <row r="183" ht="15.75" customHeight="1">
      <c r="A183" s="111">
        <f t="shared" si="9"/>
        <v>16.01427192</v>
      </c>
      <c r="B183" s="112" t="s">
        <v>1006</v>
      </c>
      <c r="C183" s="112" t="s">
        <v>1007</v>
      </c>
      <c r="D183" s="113">
        <v>5.73</v>
      </c>
      <c r="E183" s="111">
        <v>0.749</v>
      </c>
      <c r="F183" s="111">
        <v>0.001</v>
      </c>
      <c r="G183" s="114">
        <v>62.4443</v>
      </c>
      <c r="H183" s="114">
        <v>0.0617</v>
      </c>
      <c r="I183" s="114" t="s">
        <v>577</v>
      </c>
      <c r="J183" s="115">
        <f t="shared" si="10"/>
        <v>4.707464008</v>
      </c>
      <c r="K183" s="144" t="s">
        <v>368</v>
      </c>
      <c r="L183" s="145" t="s">
        <v>1008</v>
      </c>
      <c r="M183" s="114" t="s">
        <v>372</v>
      </c>
      <c r="N183" s="154">
        <v>-0.125</v>
      </c>
      <c r="O183" s="118">
        <f t="shared" si="11"/>
        <v>4.582464008</v>
      </c>
      <c r="P183" s="119">
        <f t="shared" si="12"/>
        <v>0.06301439693</v>
      </c>
      <c r="Q183" s="154" t="s">
        <v>617</v>
      </c>
      <c r="R183" s="120">
        <v>111.0</v>
      </c>
      <c r="S183" s="97" t="str">
        <f t="shared" si="4"/>
        <v>HIP_98767_</v>
      </c>
      <c r="T183" s="121">
        <v>1.0</v>
      </c>
      <c r="U183" s="121">
        <v>1.0</v>
      </c>
      <c r="V183" s="165">
        <v>1.0</v>
      </c>
      <c r="W183" s="120">
        <v>0.0</v>
      </c>
      <c r="X183" s="121">
        <v>1.0</v>
      </c>
      <c r="Y183" s="184">
        <f t="shared" si="13"/>
        <v>4</v>
      </c>
      <c r="Z183" s="146">
        <v>-5.102</v>
      </c>
      <c r="AA183" s="114" t="s">
        <v>408</v>
      </c>
      <c r="AB183" s="147">
        <v>0.8</v>
      </c>
      <c r="AC183" s="126" t="s">
        <v>297</v>
      </c>
      <c r="AD183" s="127">
        <v>0.96</v>
      </c>
      <c r="AE183" s="104" t="str">
        <f t="shared" si="14"/>
        <v>G7IV-V</v>
      </c>
      <c r="AF183" s="104" t="str">
        <f t="shared" si="5"/>
        <v>HIP_98767_</v>
      </c>
      <c r="AG183" s="103">
        <v>1.0</v>
      </c>
      <c r="AH183" s="104" t="str">
        <f t="shared" si="174"/>
        <v>HD_190360_</v>
      </c>
      <c r="AI183" s="148" t="s">
        <v>379</v>
      </c>
      <c r="AJ183" s="149">
        <v>5606.0</v>
      </c>
      <c r="AK183" s="45">
        <v>19.0</v>
      </c>
      <c r="AL183" s="3" t="s">
        <v>936</v>
      </c>
      <c r="AM183" s="130"/>
      <c r="AN183" s="130">
        <v>4.44</v>
      </c>
      <c r="AO183" s="131">
        <v>0.05</v>
      </c>
      <c r="AP183" s="3" t="s">
        <v>936</v>
      </c>
      <c r="AQ183" s="130">
        <v>0.25</v>
      </c>
      <c r="AR183" s="131">
        <v>0.02</v>
      </c>
      <c r="AS183" s="3" t="s">
        <v>936</v>
      </c>
      <c r="AT183" s="132">
        <f t="shared" si="15"/>
        <v>1.139865624</v>
      </c>
      <c r="AU183" s="133">
        <v>0.0</v>
      </c>
      <c r="AV183" s="150">
        <v>0.0</v>
      </c>
      <c r="AW183" s="3">
        <v>1.0</v>
      </c>
      <c r="AX183" s="67">
        <v>2.0</v>
      </c>
      <c r="AY183" s="67">
        <v>1.0</v>
      </c>
      <c r="AZ183" s="67">
        <f t="shared" si="17"/>
        <v>4</v>
      </c>
      <c r="BA183" s="135">
        <f t="shared" si="7"/>
        <v>4</v>
      </c>
      <c r="BB183" s="170" t="s">
        <v>509</v>
      </c>
      <c r="BC183" s="48" t="str">
        <f t="shared" ref="BC183:BD183" si="206">B183</f>
        <v>HIP_98767_</v>
      </c>
      <c r="BD183" s="106" t="str">
        <f t="shared" si="206"/>
        <v>HD_190360_</v>
      </c>
      <c r="BE183" s="177" t="s">
        <v>539</v>
      </c>
      <c r="BF183" s="48" t="s">
        <v>488</v>
      </c>
      <c r="BG183" s="50">
        <v>0.97761847</v>
      </c>
      <c r="BH183" s="50">
        <v>300.90585</v>
      </c>
      <c r="BI183" s="50">
        <v>29.896805</v>
      </c>
      <c r="BJ183" s="50">
        <v>7.18869975</v>
      </c>
      <c r="BK183" s="50">
        <v>6.65869975</v>
      </c>
      <c r="BL183" s="50">
        <v>2.21956658</v>
      </c>
      <c r="BM183" s="50">
        <v>3.0</v>
      </c>
      <c r="BN183" s="50">
        <v>182.434893</v>
      </c>
      <c r="BO183" s="50">
        <v>179.784893</v>
      </c>
      <c r="BP183" s="50">
        <v>11.9856595</v>
      </c>
      <c r="BQ183" s="50">
        <v>15.0</v>
      </c>
      <c r="BR183" s="50">
        <v>17.7807346</v>
      </c>
      <c r="BS183" s="50">
        <v>15.1307346</v>
      </c>
      <c r="BT183" s="50">
        <v>1.00871564</v>
      </c>
      <c r="BU183" s="50">
        <v>15.0</v>
      </c>
      <c r="BV183" s="152">
        <v>5.45198789</v>
      </c>
      <c r="BW183" s="50">
        <v>2.80198789</v>
      </c>
      <c r="BX183" s="50">
        <v>0.18679919</v>
      </c>
      <c r="BY183" s="50">
        <v>15.0</v>
      </c>
      <c r="BZ183" s="139">
        <f t="shared" si="19"/>
        <v>1.075244423</v>
      </c>
      <c r="CA183" s="140">
        <f t="shared" si="20"/>
        <v>67.14288529</v>
      </c>
      <c r="CB183" s="141">
        <f t="shared" si="21"/>
        <v>415.64539</v>
      </c>
      <c r="CC183" s="141">
        <f t="shared" si="22"/>
        <v>8.858307928</v>
      </c>
      <c r="CD183" s="174">
        <f t="shared" si="23"/>
        <v>0.2100655853</v>
      </c>
    </row>
    <row r="184" ht="15.75" customHeight="1">
      <c r="A184" s="111">
        <f t="shared" si="9"/>
        <v>20.45989758</v>
      </c>
      <c r="B184" s="112" t="s">
        <v>1009</v>
      </c>
      <c r="C184" s="112" t="s">
        <v>1010</v>
      </c>
      <c r="D184" s="113">
        <v>5.64</v>
      </c>
      <c r="E184" s="111">
        <v>0.521</v>
      </c>
      <c r="F184" s="111">
        <v>0.003</v>
      </c>
      <c r="G184" s="114">
        <v>48.8761</v>
      </c>
      <c r="H184" s="114">
        <v>0.0621</v>
      </c>
      <c r="I184" s="114" t="s">
        <v>577</v>
      </c>
      <c r="J184" s="115">
        <f t="shared" si="10"/>
        <v>4.085482723</v>
      </c>
      <c r="K184" s="116" t="s">
        <v>277</v>
      </c>
      <c r="L184" s="153" t="s">
        <v>521</v>
      </c>
      <c r="M184" s="114" t="s">
        <v>372</v>
      </c>
      <c r="N184" s="154">
        <v>-0.03</v>
      </c>
      <c r="O184" s="118">
        <f t="shared" si="11"/>
        <v>4.055482723</v>
      </c>
      <c r="P184" s="119">
        <f t="shared" si="12"/>
        <v>0.2738069106</v>
      </c>
      <c r="Q184" s="114" t="s">
        <v>205</v>
      </c>
      <c r="R184" s="120" t="s">
        <v>287</v>
      </c>
      <c r="S184" s="97" t="str">
        <f t="shared" si="4"/>
        <v>HIP_114948_</v>
      </c>
      <c r="T184" s="121">
        <v>1.0</v>
      </c>
      <c r="U184" s="120">
        <v>0.0</v>
      </c>
      <c r="V184" s="120">
        <v>0.0</v>
      </c>
      <c r="W184" s="120">
        <v>0.0</v>
      </c>
      <c r="X184" s="120">
        <v>0.0</v>
      </c>
      <c r="Y184" s="122">
        <f t="shared" si="13"/>
        <v>1</v>
      </c>
      <c r="Z184" s="143">
        <v>-4.434</v>
      </c>
      <c r="AA184" s="114" t="s">
        <v>624</v>
      </c>
      <c r="AB184" s="175">
        <v>7.6</v>
      </c>
      <c r="AC184" s="126" t="s">
        <v>297</v>
      </c>
      <c r="AD184" s="127">
        <v>1.25</v>
      </c>
      <c r="AE184" s="104" t="str">
        <f t="shared" si="14"/>
        <v>F6V</v>
      </c>
      <c r="AF184" s="104" t="str">
        <f t="shared" si="5"/>
        <v>HIP_114948_</v>
      </c>
      <c r="AG184" s="103">
        <v>1.0</v>
      </c>
      <c r="AH184" s="104" t="str">
        <f t="shared" si="174"/>
        <v>HD_219482_</v>
      </c>
      <c r="AI184" s="128" t="s">
        <v>277</v>
      </c>
      <c r="AJ184" s="149">
        <v>6264.0</v>
      </c>
      <c r="AK184" s="45">
        <v>80.0</v>
      </c>
      <c r="AL184" s="3" t="s">
        <v>595</v>
      </c>
      <c r="AM184" s="172"/>
      <c r="AN184" s="172">
        <v>4.5</v>
      </c>
      <c r="AO184" s="173" t="s">
        <v>429</v>
      </c>
      <c r="AP184" s="91" t="s">
        <v>429</v>
      </c>
      <c r="AQ184" s="172">
        <v>0.0</v>
      </c>
      <c r="AR184" s="173">
        <v>0.0</v>
      </c>
      <c r="AS184" s="91" t="s">
        <v>429</v>
      </c>
      <c r="AT184" s="132">
        <f t="shared" si="15"/>
        <v>1.163730996</v>
      </c>
      <c r="AU184" s="133">
        <v>0.0</v>
      </c>
      <c r="AV184" s="134">
        <f>sqrt( (0.032*(AB184^1.5)*(400/$AV$7))^2 + 1^2)</f>
        <v>1.203956571</v>
      </c>
      <c r="AW184" s="3">
        <v>1.0</v>
      </c>
      <c r="AX184" s="64">
        <v>1.0</v>
      </c>
      <c r="AY184" s="43">
        <v>0.0</v>
      </c>
      <c r="AZ184" s="43">
        <f t="shared" si="17"/>
        <v>2</v>
      </c>
      <c r="BA184" s="135">
        <f t="shared" si="7"/>
        <v>1</v>
      </c>
      <c r="BB184" s="136" t="s">
        <v>320</v>
      </c>
      <c r="BC184" s="48" t="str">
        <f t="shared" ref="BC184:BD184" si="207">B184</f>
        <v>HIP_114948_</v>
      </c>
      <c r="BD184" s="106" t="str">
        <f t="shared" si="207"/>
        <v>HD_219482_</v>
      </c>
      <c r="BE184" s="137">
        <v>0.0</v>
      </c>
      <c r="BF184" s="48" t="s">
        <v>117</v>
      </c>
      <c r="BG184" s="50">
        <v>1.04109131</v>
      </c>
      <c r="BH184" s="50">
        <v>349.24036</v>
      </c>
      <c r="BI184" s="50">
        <v>-62.001198</v>
      </c>
      <c r="BJ184" s="50">
        <v>26.1095888</v>
      </c>
      <c r="BK184" s="50">
        <v>25.5795888</v>
      </c>
      <c r="BL184" s="50">
        <v>8.52652959</v>
      </c>
      <c r="BM184" s="50">
        <v>3.0</v>
      </c>
      <c r="BN184" s="50">
        <v>2103.92336</v>
      </c>
      <c r="BO184" s="50">
        <v>2071.94669</v>
      </c>
      <c r="BP184" s="50">
        <v>11.4472193</v>
      </c>
      <c r="BQ184" s="50">
        <v>181.0</v>
      </c>
      <c r="BR184" s="169">
        <v>206.183594</v>
      </c>
      <c r="BS184" s="50">
        <v>174.206927</v>
      </c>
      <c r="BT184" s="50">
        <v>0.96246921</v>
      </c>
      <c r="BU184" s="50">
        <v>181.0</v>
      </c>
      <c r="BV184" s="152">
        <v>5.36140561</v>
      </c>
      <c r="BW184" s="50">
        <v>4.30140561</v>
      </c>
      <c r="BX184" s="50">
        <v>0.71690093</v>
      </c>
      <c r="BY184" s="50">
        <v>6.0</v>
      </c>
      <c r="BZ184" s="139">
        <f t="shared" si="19"/>
        <v>1.37057705</v>
      </c>
      <c r="CA184" s="140">
        <f t="shared" si="20"/>
        <v>66.98846094</v>
      </c>
      <c r="CB184" s="141">
        <f t="shared" si="21"/>
        <v>524.2011426</v>
      </c>
      <c r="CC184" s="141">
        <f t="shared" si="22"/>
        <v>6.875958622</v>
      </c>
      <c r="CD184" s="187">
        <f t="shared" si="23"/>
        <v>0.16095932</v>
      </c>
    </row>
    <row r="185" ht="15.75" customHeight="1">
      <c r="A185" s="111">
        <f t="shared" si="9"/>
        <v>4.868745913</v>
      </c>
      <c r="B185" s="112" t="s">
        <v>1011</v>
      </c>
      <c r="C185" s="112" t="s">
        <v>1012</v>
      </c>
      <c r="D185" s="113">
        <v>6.6</v>
      </c>
      <c r="E185" s="111">
        <v>1.326</v>
      </c>
      <c r="F185" s="111">
        <v>0.008</v>
      </c>
      <c r="G185" s="114">
        <v>205.3917</v>
      </c>
      <c r="H185" s="114">
        <v>0.0342</v>
      </c>
      <c r="I185" s="114" t="s">
        <v>577</v>
      </c>
      <c r="J185" s="115">
        <f t="shared" si="10"/>
        <v>8.162914448</v>
      </c>
      <c r="K185" s="144" t="s">
        <v>368</v>
      </c>
      <c r="L185" s="157" t="s">
        <v>838</v>
      </c>
      <c r="M185" s="114" t="s">
        <v>1013</v>
      </c>
      <c r="N185" s="154">
        <v>-0.95</v>
      </c>
      <c r="O185" s="118">
        <f t="shared" si="11"/>
        <v>7.212914448</v>
      </c>
      <c r="P185" s="119">
        <f t="shared" si="12"/>
        <v>-0.989165779</v>
      </c>
      <c r="Q185" s="114" t="s">
        <v>502</v>
      </c>
      <c r="R185" s="120">
        <v>11.0</v>
      </c>
      <c r="S185" s="97" t="str">
        <f t="shared" si="4"/>
        <v>HIP_49908_</v>
      </c>
      <c r="T185" s="121">
        <v>1.0</v>
      </c>
      <c r="U185" s="121">
        <v>1.0</v>
      </c>
      <c r="V185" s="155">
        <v>2.0</v>
      </c>
      <c r="W185" s="120">
        <v>0.0</v>
      </c>
      <c r="X185" s="120">
        <v>0.0</v>
      </c>
      <c r="Y185" s="156">
        <f t="shared" si="13"/>
        <v>4</v>
      </c>
      <c r="Z185" s="143">
        <v>-4.617</v>
      </c>
      <c r="AA185" s="114" t="s">
        <v>821</v>
      </c>
      <c r="AB185" s="147">
        <v>2.7</v>
      </c>
      <c r="AC185" s="126" t="s">
        <v>297</v>
      </c>
      <c r="AD185" s="127">
        <v>0.63</v>
      </c>
      <c r="AE185" s="104" t="str">
        <f t="shared" si="14"/>
        <v>K7V</v>
      </c>
      <c r="AF185" s="104" t="str">
        <f t="shared" si="5"/>
        <v>HIP_49908_</v>
      </c>
      <c r="AG185" s="103">
        <v>1.0</v>
      </c>
      <c r="AH185" s="104" t="str">
        <f t="shared" si="174"/>
        <v>HD_88230_</v>
      </c>
      <c r="AI185" s="179" t="s">
        <v>563</v>
      </c>
      <c r="AJ185" s="149">
        <v>4131.0</v>
      </c>
      <c r="AK185" s="45">
        <v>60.0</v>
      </c>
      <c r="AL185" s="3" t="s">
        <v>1014</v>
      </c>
      <c r="AM185" s="166"/>
      <c r="AN185" s="166">
        <v>4.61</v>
      </c>
      <c r="AO185" s="167">
        <v>0.05</v>
      </c>
      <c r="AP185" s="29" t="s">
        <v>1015</v>
      </c>
      <c r="AQ185" s="166">
        <v>0.24</v>
      </c>
      <c r="AR185" s="167">
        <v>0.08</v>
      </c>
      <c r="AS185" s="29" t="s">
        <v>1014</v>
      </c>
      <c r="AT185" s="132">
        <f t="shared" si="15"/>
        <v>0.6251142014</v>
      </c>
      <c r="AU185" s="133">
        <v>0.0</v>
      </c>
      <c r="AV185" s="150">
        <v>0.0</v>
      </c>
      <c r="AW185" s="3">
        <v>1.0</v>
      </c>
      <c r="AX185" s="67">
        <v>2.0</v>
      </c>
      <c r="AY185" s="67">
        <v>1.0</v>
      </c>
      <c r="AZ185" s="67">
        <f t="shared" si="17"/>
        <v>4</v>
      </c>
      <c r="BA185" s="135">
        <f t="shared" si="7"/>
        <v>4</v>
      </c>
      <c r="BB185" s="170" t="s">
        <v>509</v>
      </c>
      <c r="BC185" s="48" t="str">
        <f t="shared" ref="BC185:BD185" si="208">B185</f>
        <v>HIP_49908_</v>
      </c>
      <c r="BD185" s="106" t="str">
        <f t="shared" si="208"/>
        <v>HD_88230_</v>
      </c>
      <c r="BE185" s="137">
        <v>0.0</v>
      </c>
      <c r="BF185" s="48" t="s">
        <v>305</v>
      </c>
      <c r="BG185" s="50">
        <v>0.65118445</v>
      </c>
      <c r="BH185" s="50">
        <v>152.84225</v>
      </c>
      <c r="BI185" s="50">
        <v>49.454235</v>
      </c>
      <c r="BJ185" s="50">
        <v>5.77525159</v>
      </c>
      <c r="BK185" s="50">
        <v>4.53858493</v>
      </c>
      <c r="BL185" s="50">
        <v>0.64836928</v>
      </c>
      <c r="BM185" s="50">
        <v>7.0</v>
      </c>
      <c r="BN185" s="50">
        <v>53.754578</v>
      </c>
      <c r="BO185" s="50">
        <v>52.5179113</v>
      </c>
      <c r="BP185" s="50">
        <v>7.50255876</v>
      </c>
      <c r="BQ185" s="50">
        <v>7.0</v>
      </c>
      <c r="BR185" s="152">
        <v>5.68188883</v>
      </c>
      <c r="BS185" s="50">
        <v>4.44522217</v>
      </c>
      <c r="BT185" s="50">
        <v>0.63503174</v>
      </c>
      <c r="BU185" s="50">
        <v>7.0</v>
      </c>
      <c r="BV185" s="152">
        <v>5.32555691</v>
      </c>
      <c r="BW185" s="50">
        <v>1.26222358</v>
      </c>
      <c r="BX185" s="50">
        <v>0.05487929</v>
      </c>
      <c r="BY185" s="50">
        <v>23.0</v>
      </c>
      <c r="BZ185" s="139">
        <f t="shared" si="19"/>
        <v>0.3201968908</v>
      </c>
      <c r="CA185" s="140">
        <f t="shared" si="20"/>
        <v>65.76578374</v>
      </c>
      <c r="CB185" s="141">
        <f t="shared" si="21"/>
        <v>83.37832721</v>
      </c>
      <c r="CC185" s="141">
        <f t="shared" si="22"/>
        <v>20.03831312</v>
      </c>
      <c r="CD185" s="174">
        <f t="shared" si="23"/>
        <v>0.3135346851</v>
      </c>
    </row>
    <row r="186" ht="15.75" customHeight="1">
      <c r="A186" s="111">
        <f t="shared" si="9"/>
        <v>26.20510738</v>
      </c>
      <c r="B186" s="112" t="s">
        <v>1016</v>
      </c>
      <c r="C186" s="112" t="s">
        <v>1017</v>
      </c>
      <c r="D186" s="113">
        <v>5.7</v>
      </c>
      <c r="E186" s="111">
        <v>0.519</v>
      </c>
      <c r="F186" s="111">
        <v>0.011</v>
      </c>
      <c r="G186" s="114">
        <v>38.1605</v>
      </c>
      <c r="H186" s="114">
        <v>0.0648</v>
      </c>
      <c r="I186" s="114" t="s">
        <v>577</v>
      </c>
      <c r="J186" s="115">
        <f t="shared" si="10"/>
        <v>3.608070282</v>
      </c>
      <c r="K186" s="144" t="s">
        <v>368</v>
      </c>
      <c r="L186" s="153" t="s">
        <v>605</v>
      </c>
      <c r="M186" s="114" t="s">
        <v>372</v>
      </c>
      <c r="N186" s="154">
        <v>-0.035</v>
      </c>
      <c r="O186" s="118">
        <f t="shared" si="11"/>
        <v>3.573070282</v>
      </c>
      <c r="P186" s="119">
        <f t="shared" si="12"/>
        <v>0.4667718871</v>
      </c>
      <c r="Q186" s="114" t="s">
        <v>211</v>
      </c>
      <c r="R186" s="120" t="s">
        <v>287</v>
      </c>
      <c r="S186" s="97" t="str">
        <f t="shared" si="4"/>
        <v>HIP_522_</v>
      </c>
      <c r="T186" s="120">
        <v>0.0</v>
      </c>
      <c r="U186" s="120">
        <v>0.0</v>
      </c>
      <c r="V186" s="120">
        <v>0.0</v>
      </c>
      <c r="W186" s="120">
        <v>0.0</v>
      </c>
      <c r="X186" s="121">
        <v>1.0</v>
      </c>
      <c r="Y186" s="122">
        <f t="shared" si="13"/>
        <v>1</v>
      </c>
      <c r="Z186" s="146">
        <v>-5.02</v>
      </c>
      <c r="AA186" s="114" t="s">
        <v>818</v>
      </c>
      <c r="AB186" s="175">
        <v>9.9</v>
      </c>
      <c r="AC186" s="126" t="s">
        <v>297</v>
      </c>
      <c r="AD186" s="127">
        <v>1.21</v>
      </c>
      <c r="AE186" s="104" t="str">
        <f t="shared" si="14"/>
        <v>F7V</v>
      </c>
      <c r="AF186" s="104" t="str">
        <f t="shared" si="5"/>
        <v>HIP_522_</v>
      </c>
      <c r="AG186" s="103">
        <v>0.0</v>
      </c>
      <c r="AH186" s="104" t="str">
        <f t="shared" si="174"/>
        <v>HD_142_</v>
      </c>
      <c r="AI186" s="128" t="s">
        <v>277</v>
      </c>
      <c r="AJ186" s="149">
        <v>6281.0</v>
      </c>
      <c r="AK186" s="45">
        <v>25.0</v>
      </c>
      <c r="AL186" s="3" t="s">
        <v>784</v>
      </c>
      <c r="AM186" s="130"/>
      <c r="AN186" s="130">
        <v>4.252</v>
      </c>
      <c r="AO186" s="131">
        <v>0.029</v>
      </c>
      <c r="AP186" s="3" t="s">
        <v>784</v>
      </c>
      <c r="AQ186" s="130">
        <v>0.113</v>
      </c>
      <c r="AR186" s="131">
        <v>0.012</v>
      </c>
      <c r="AS186" s="3" t="s">
        <v>784</v>
      </c>
      <c r="AT186" s="132">
        <f t="shared" si="15"/>
        <v>1.445376541</v>
      </c>
      <c r="AU186" s="133">
        <v>0.0</v>
      </c>
      <c r="AV186" s="150">
        <v>0.0</v>
      </c>
      <c r="AW186" s="3">
        <v>1.0</v>
      </c>
      <c r="AX186" s="64">
        <v>1.0</v>
      </c>
      <c r="AY186" s="67">
        <v>1.0</v>
      </c>
      <c r="AZ186" s="67">
        <f t="shared" si="17"/>
        <v>3</v>
      </c>
      <c r="BA186" s="135">
        <f t="shared" si="7"/>
        <v>1</v>
      </c>
      <c r="BB186" s="151" t="s">
        <v>385</v>
      </c>
      <c r="BC186" s="48" t="str">
        <f t="shared" ref="BC186:BD186" si="209">B186</f>
        <v>HIP_522_</v>
      </c>
      <c r="BD186" s="106" t="str">
        <f t="shared" si="209"/>
        <v>HD_142_</v>
      </c>
      <c r="BE186" s="137">
        <v>0.0</v>
      </c>
      <c r="BF186" s="48" t="s">
        <v>315</v>
      </c>
      <c r="BG186" s="50">
        <v>1.3659239</v>
      </c>
      <c r="BH186" s="50">
        <v>1.5798976</v>
      </c>
      <c r="BI186" s="50">
        <v>-49.07519</v>
      </c>
      <c r="BJ186" s="50">
        <v>36.6619071</v>
      </c>
      <c r="BK186" s="50">
        <v>35.9552404</v>
      </c>
      <c r="BL186" s="50">
        <v>8.9888101</v>
      </c>
      <c r="BM186" s="50">
        <v>4.0</v>
      </c>
      <c r="BN186" s="50">
        <v>2960.07447</v>
      </c>
      <c r="BO186" s="50">
        <v>2912.37447</v>
      </c>
      <c r="BP186" s="50">
        <v>10.7865721</v>
      </c>
      <c r="BQ186" s="50">
        <v>270.0</v>
      </c>
      <c r="BR186" s="169">
        <v>292.563139</v>
      </c>
      <c r="BS186" s="50">
        <v>244.863139</v>
      </c>
      <c r="BT186" s="50">
        <v>0.90690051</v>
      </c>
      <c r="BU186" s="50">
        <v>270.0</v>
      </c>
      <c r="BV186" s="152">
        <v>5.59450257</v>
      </c>
      <c r="BW186" s="50">
        <v>4.53450257</v>
      </c>
      <c r="BX186" s="50">
        <v>0.75575043</v>
      </c>
      <c r="BY186" s="50">
        <v>6.0</v>
      </c>
      <c r="BZ186" s="139">
        <f t="shared" si="19"/>
        <v>1.711535626</v>
      </c>
      <c r="CA186" s="140">
        <f t="shared" si="20"/>
        <v>65.31305526</v>
      </c>
      <c r="CB186" s="141">
        <f t="shared" si="21"/>
        <v>743.5052115</v>
      </c>
      <c r="CC186" s="141">
        <f t="shared" si="22"/>
        <v>6.253948949</v>
      </c>
      <c r="CD186" s="187">
        <f t="shared" si="23"/>
        <v>0.162121559</v>
      </c>
    </row>
    <row r="187" ht="15.75" customHeight="1">
      <c r="A187" s="111">
        <f t="shared" si="9"/>
        <v>25.34693619</v>
      </c>
      <c r="B187" s="112" t="s">
        <v>1018</v>
      </c>
      <c r="C187" s="112" t="s">
        <v>1019</v>
      </c>
      <c r="D187" s="113">
        <v>5.71</v>
      </c>
      <c r="E187" s="111">
        <v>0.475</v>
      </c>
      <c r="F187" s="111">
        <v>0.011</v>
      </c>
      <c r="G187" s="114">
        <v>39.4525</v>
      </c>
      <c r="H187" s="114">
        <v>0.059</v>
      </c>
      <c r="I187" s="114" t="s">
        <v>577</v>
      </c>
      <c r="J187" s="115">
        <f t="shared" si="10"/>
        <v>3.690372643</v>
      </c>
      <c r="K187" s="144" t="s">
        <v>368</v>
      </c>
      <c r="L187" s="153" t="s">
        <v>616</v>
      </c>
      <c r="M187" s="114" t="s">
        <v>1020</v>
      </c>
      <c r="N187" s="154">
        <v>-0.04</v>
      </c>
      <c r="O187" s="118">
        <f t="shared" si="11"/>
        <v>3.650372643</v>
      </c>
      <c r="P187" s="119">
        <f t="shared" si="12"/>
        <v>0.435850943</v>
      </c>
      <c r="Q187" s="114" t="s">
        <v>205</v>
      </c>
      <c r="R187" s="120" t="s">
        <v>287</v>
      </c>
      <c r="S187" s="97" t="str">
        <f t="shared" si="4"/>
        <v>HIP_96258_</v>
      </c>
      <c r="T187" s="121">
        <v>1.0</v>
      </c>
      <c r="U187" s="120">
        <v>0.0</v>
      </c>
      <c r="V187" s="120">
        <v>0.0</v>
      </c>
      <c r="W187" s="120">
        <v>0.0</v>
      </c>
      <c r="X187" s="120">
        <v>0.0</v>
      </c>
      <c r="Y187" s="122">
        <f t="shared" si="13"/>
        <v>1</v>
      </c>
      <c r="Z187" s="146">
        <v>-4.956</v>
      </c>
      <c r="AA187" s="114" t="s">
        <v>353</v>
      </c>
      <c r="AB187" s="175">
        <v>7.1</v>
      </c>
      <c r="AC187" s="126" t="s">
        <v>297</v>
      </c>
      <c r="AD187" s="127">
        <v>1.18</v>
      </c>
      <c r="AE187" s="104" t="str">
        <f t="shared" si="14"/>
        <v>F8V</v>
      </c>
      <c r="AF187" s="104" t="str">
        <f t="shared" si="5"/>
        <v>HIP_96258_</v>
      </c>
      <c r="AG187" s="103">
        <v>1.0</v>
      </c>
      <c r="AH187" s="104" t="str">
        <f t="shared" si="174"/>
        <v>HD_184960_</v>
      </c>
      <c r="AI187" s="128" t="s">
        <v>277</v>
      </c>
      <c r="AJ187" s="149">
        <v>6380.0</v>
      </c>
      <c r="AK187" s="45">
        <v>91.0</v>
      </c>
      <c r="AL187" s="3" t="s">
        <v>1021</v>
      </c>
      <c r="AM187" s="130"/>
      <c r="AN187" s="130">
        <v>4.15</v>
      </c>
      <c r="AO187" s="131">
        <v>0.14</v>
      </c>
      <c r="AP187" s="3" t="s">
        <v>1021</v>
      </c>
      <c r="AQ187" s="130">
        <v>-0.03</v>
      </c>
      <c r="AR187" s="131">
        <v>0.07</v>
      </c>
      <c r="AS187" s="3" t="s">
        <v>1021</v>
      </c>
      <c r="AT187" s="132">
        <f t="shared" si="15"/>
        <v>1.351875691</v>
      </c>
      <c r="AU187" s="133">
        <v>0.0</v>
      </c>
      <c r="AV187" s="150">
        <v>0.0</v>
      </c>
      <c r="AW187" s="3">
        <v>1.0</v>
      </c>
      <c r="AX187" s="64">
        <v>1.0</v>
      </c>
      <c r="AY187" s="67">
        <v>1.0</v>
      </c>
      <c r="AZ187" s="67">
        <f t="shared" si="17"/>
        <v>3</v>
      </c>
      <c r="BA187" s="135">
        <f t="shared" si="7"/>
        <v>1</v>
      </c>
      <c r="BB187" s="151" t="s">
        <v>385</v>
      </c>
      <c r="BC187" s="48" t="str">
        <f t="shared" ref="BC187:BD187" si="210">B187</f>
        <v>HIP_96258_</v>
      </c>
      <c r="BD187" s="106" t="str">
        <f t="shared" si="210"/>
        <v>HD_184960_</v>
      </c>
      <c r="BE187" s="137">
        <v>0.0</v>
      </c>
      <c r="BF187" s="48" t="s">
        <v>477</v>
      </c>
      <c r="BG187" s="50">
        <v>1.51347329</v>
      </c>
      <c r="BH187" s="50">
        <v>293.58246</v>
      </c>
      <c r="BI187" s="50">
        <v>51.236618</v>
      </c>
      <c r="BJ187" s="50">
        <v>27.9401807</v>
      </c>
      <c r="BK187" s="50">
        <v>27.233514</v>
      </c>
      <c r="BL187" s="50">
        <v>6.8083785</v>
      </c>
      <c r="BM187" s="50">
        <v>4.0</v>
      </c>
      <c r="BN187" s="50">
        <v>2252.55463</v>
      </c>
      <c r="BO187" s="50">
        <v>2205.91463</v>
      </c>
      <c r="BP187" s="50">
        <v>8.35573725</v>
      </c>
      <c r="BQ187" s="50">
        <v>264.0</v>
      </c>
      <c r="BR187" s="169">
        <v>232.104547</v>
      </c>
      <c r="BS187" s="50">
        <v>185.464547</v>
      </c>
      <c r="BT187" s="50">
        <v>0.70251722</v>
      </c>
      <c r="BU187" s="50">
        <v>264.0</v>
      </c>
      <c r="BV187" s="152">
        <v>5.24361675</v>
      </c>
      <c r="BW187" s="50">
        <v>4.00695009</v>
      </c>
      <c r="BX187" s="50">
        <v>0.57242144</v>
      </c>
      <c r="BY187" s="50">
        <v>7.0</v>
      </c>
      <c r="BZ187" s="139">
        <f t="shared" si="19"/>
        <v>1.651678332</v>
      </c>
      <c r="CA187" s="140">
        <f t="shared" si="20"/>
        <v>65.16283941</v>
      </c>
      <c r="CB187" s="141">
        <f t="shared" si="21"/>
        <v>713.7481415</v>
      </c>
      <c r="CC187" s="141">
        <f t="shared" si="22"/>
        <v>6.44668202</v>
      </c>
      <c r="CD187" s="187">
        <f t="shared" si="23"/>
        <v>0.1658609445</v>
      </c>
    </row>
    <row r="188" ht="15.75" customHeight="1">
      <c r="A188" s="111">
        <f t="shared" si="9"/>
        <v>11.1372093</v>
      </c>
      <c r="B188" s="112" t="s">
        <v>1022</v>
      </c>
      <c r="C188" s="112" t="s">
        <v>1023</v>
      </c>
      <c r="D188" s="113">
        <v>5.88</v>
      </c>
      <c r="E188" s="111">
        <v>0.85</v>
      </c>
      <c r="F188" s="111">
        <v>0.009</v>
      </c>
      <c r="G188" s="114">
        <v>89.7891</v>
      </c>
      <c r="H188" s="114">
        <v>0.0581</v>
      </c>
      <c r="I188" s="114" t="s">
        <v>577</v>
      </c>
      <c r="J188" s="115">
        <f t="shared" si="10"/>
        <v>5.646118092</v>
      </c>
      <c r="K188" s="144" t="s">
        <v>368</v>
      </c>
      <c r="L188" s="157" t="s">
        <v>654</v>
      </c>
      <c r="M188" s="114" t="s">
        <v>444</v>
      </c>
      <c r="N188" s="154">
        <v>-0.21</v>
      </c>
      <c r="O188" s="118">
        <f t="shared" si="11"/>
        <v>5.436118092</v>
      </c>
      <c r="P188" s="119">
        <f t="shared" si="12"/>
        <v>-0.2784472369</v>
      </c>
      <c r="Q188" s="154" t="s">
        <v>502</v>
      </c>
      <c r="R188" s="120">
        <v>55.0</v>
      </c>
      <c r="S188" s="97" t="str">
        <f t="shared" si="4"/>
        <v>HIP_3093_</v>
      </c>
      <c r="T188" s="121">
        <v>1.0</v>
      </c>
      <c r="U188" s="121">
        <v>1.0</v>
      </c>
      <c r="V188" s="165">
        <v>1.0</v>
      </c>
      <c r="W188" s="120">
        <v>0.0</v>
      </c>
      <c r="X188" s="120">
        <v>0.0</v>
      </c>
      <c r="Y188" s="122">
        <f t="shared" si="13"/>
        <v>3</v>
      </c>
      <c r="Z188" s="146">
        <v>-4.991</v>
      </c>
      <c r="AA188" s="114" t="s">
        <v>408</v>
      </c>
      <c r="AB188" s="147">
        <v>1.8</v>
      </c>
      <c r="AC188" s="126" t="s">
        <v>297</v>
      </c>
      <c r="AD188" s="127">
        <v>0.86</v>
      </c>
      <c r="AE188" s="104" t="str">
        <f t="shared" si="14"/>
        <v>K0.5V</v>
      </c>
      <c r="AF188" s="104" t="str">
        <f t="shared" si="5"/>
        <v>HIP_3093_</v>
      </c>
      <c r="AG188" s="103">
        <v>1.0</v>
      </c>
      <c r="AH188" s="104" t="str">
        <f t="shared" si="174"/>
        <v>HD_3651_</v>
      </c>
      <c r="AI188" s="148" t="s">
        <v>379</v>
      </c>
      <c r="AJ188" s="149">
        <v>5303.0</v>
      </c>
      <c r="AK188" s="45">
        <v>63.0</v>
      </c>
      <c r="AL188" s="3" t="s">
        <v>518</v>
      </c>
      <c r="AM188" s="130"/>
      <c r="AN188" s="130">
        <v>4.56</v>
      </c>
      <c r="AO188" s="131">
        <v>0.03</v>
      </c>
      <c r="AP188" s="3" t="s">
        <v>518</v>
      </c>
      <c r="AQ188" s="130">
        <v>0.18</v>
      </c>
      <c r="AR188" s="131">
        <v>0.07</v>
      </c>
      <c r="AS188" s="3" t="s">
        <v>518</v>
      </c>
      <c r="AT188" s="132">
        <f t="shared" si="15"/>
        <v>0.8597768992</v>
      </c>
      <c r="AU188" s="133">
        <v>0.0</v>
      </c>
      <c r="AV188" s="150">
        <v>0.0</v>
      </c>
      <c r="AW188" s="3">
        <v>1.0</v>
      </c>
      <c r="AX188" s="67">
        <v>2.0</v>
      </c>
      <c r="AY188" s="67">
        <v>1.0</v>
      </c>
      <c r="AZ188" s="67">
        <f t="shared" si="17"/>
        <v>4</v>
      </c>
      <c r="BA188" s="135">
        <f t="shared" si="7"/>
        <v>3</v>
      </c>
      <c r="BB188" s="170" t="s">
        <v>509</v>
      </c>
      <c r="BC188" s="48" t="str">
        <f t="shared" ref="BC188:BD188" si="211">B188</f>
        <v>HIP_3093_</v>
      </c>
      <c r="BD188" s="106" t="str">
        <f t="shared" si="211"/>
        <v>HD_3651_</v>
      </c>
      <c r="BE188" s="177" t="s">
        <v>539</v>
      </c>
      <c r="BF188" s="48" t="s">
        <v>213</v>
      </c>
      <c r="BG188" s="50">
        <v>0.80590355</v>
      </c>
      <c r="BH188" s="50">
        <v>9.840858</v>
      </c>
      <c r="BI188" s="50">
        <v>21.250473</v>
      </c>
      <c r="BJ188" s="50">
        <v>6.80643522</v>
      </c>
      <c r="BK188" s="50">
        <v>6.09976855</v>
      </c>
      <c r="BL188" s="50">
        <v>1.52494214</v>
      </c>
      <c r="BM188" s="50">
        <v>4.0</v>
      </c>
      <c r="BN188" s="50">
        <v>125.640313</v>
      </c>
      <c r="BO188" s="50">
        <v>123.520313</v>
      </c>
      <c r="BP188" s="50">
        <v>10.2933594</v>
      </c>
      <c r="BQ188" s="50">
        <v>12.0</v>
      </c>
      <c r="BR188" s="152">
        <v>12.52248</v>
      </c>
      <c r="BS188" s="50">
        <v>10.40248</v>
      </c>
      <c r="BT188" s="50">
        <v>0.86687333</v>
      </c>
      <c r="BU188" s="50">
        <v>12.0</v>
      </c>
      <c r="BV188" s="152">
        <v>5.18656987</v>
      </c>
      <c r="BW188" s="50">
        <v>2.18323654</v>
      </c>
      <c r="BX188" s="50">
        <v>0.12842568</v>
      </c>
      <c r="BY188" s="50">
        <v>17.0</v>
      </c>
      <c r="BZ188" s="139">
        <f t="shared" si="19"/>
        <v>0.7257321814</v>
      </c>
      <c r="CA188" s="140">
        <f t="shared" si="20"/>
        <v>65.16283941</v>
      </c>
      <c r="CB188" s="141">
        <f t="shared" si="21"/>
        <v>243.5079438</v>
      </c>
      <c r="CC188" s="141">
        <f t="shared" si="22"/>
        <v>11.3920681</v>
      </c>
      <c r="CD188" s="174">
        <f t="shared" si="23"/>
        <v>0.2275766448</v>
      </c>
    </row>
    <row r="189" ht="15.75" customHeight="1">
      <c r="A189" s="111">
        <f t="shared" si="9"/>
        <v>17.46953749</v>
      </c>
      <c r="B189" s="112" t="s">
        <v>1024</v>
      </c>
      <c r="C189" s="112" t="s">
        <v>1025</v>
      </c>
      <c r="D189" s="113">
        <v>5.74</v>
      </c>
      <c r="E189" s="111">
        <v>0.573</v>
      </c>
      <c r="F189" s="111">
        <v>0.01</v>
      </c>
      <c r="G189" s="114">
        <v>57.2425</v>
      </c>
      <c r="H189" s="114">
        <v>0.1005</v>
      </c>
      <c r="I189" s="114" t="s">
        <v>577</v>
      </c>
      <c r="J189" s="115">
        <f t="shared" si="10"/>
        <v>4.528592964</v>
      </c>
      <c r="K189" s="144" t="s">
        <v>368</v>
      </c>
      <c r="L189" s="145" t="s">
        <v>507</v>
      </c>
      <c r="M189" s="114" t="s">
        <v>281</v>
      </c>
      <c r="N189" s="154">
        <v>-0.065</v>
      </c>
      <c r="O189" s="118">
        <f t="shared" si="11"/>
        <v>4.463592964</v>
      </c>
      <c r="P189" s="119">
        <f t="shared" si="12"/>
        <v>0.1105628144</v>
      </c>
      <c r="Q189" s="114" t="s">
        <v>517</v>
      </c>
      <c r="R189" s="120" t="s">
        <v>287</v>
      </c>
      <c r="S189" s="97" t="str">
        <f t="shared" si="4"/>
        <v>HIP_33277_</v>
      </c>
      <c r="T189" s="121">
        <v>1.0</v>
      </c>
      <c r="U189" s="121">
        <v>1.0</v>
      </c>
      <c r="V189" s="120">
        <v>0.0</v>
      </c>
      <c r="W189" s="120">
        <v>0.0</v>
      </c>
      <c r="X189" s="120">
        <v>0.0</v>
      </c>
      <c r="Y189" s="122">
        <f t="shared" si="13"/>
        <v>2</v>
      </c>
      <c r="Z189" s="146">
        <v>-4.96</v>
      </c>
      <c r="AA189" s="114" t="s">
        <v>645</v>
      </c>
      <c r="AB189" s="147">
        <v>2.9</v>
      </c>
      <c r="AC189" s="126" t="s">
        <v>297</v>
      </c>
      <c r="AD189" s="127">
        <v>1.08</v>
      </c>
      <c r="AE189" s="104" t="str">
        <f t="shared" si="14"/>
        <v>G0V</v>
      </c>
      <c r="AF189" s="104" t="str">
        <f t="shared" si="5"/>
        <v>HIP_33277_</v>
      </c>
      <c r="AG189" s="103">
        <v>1.0</v>
      </c>
      <c r="AH189" s="104" t="str">
        <f t="shared" si="174"/>
        <v>HD_50692_</v>
      </c>
      <c r="AI189" s="148" t="s">
        <v>379</v>
      </c>
      <c r="AJ189" s="149">
        <v>5891.0</v>
      </c>
      <c r="AK189" s="45">
        <v>44.0</v>
      </c>
      <c r="AL189" s="3" t="s">
        <v>687</v>
      </c>
      <c r="AM189" s="130"/>
      <c r="AN189" s="130">
        <v>4.36</v>
      </c>
      <c r="AO189" s="131">
        <v>0.06</v>
      </c>
      <c r="AP189" s="3" t="s">
        <v>687</v>
      </c>
      <c r="AQ189" s="130">
        <v>-0.18</v>
      </c>
      <c r="AR189" s="131">
        <v>0.03</v>
      </c>
      <c r="AS189" s="3" t="s">
        <v>687</v>
      </c>
      <c r="AT189" s="132">
        <f t="shared" si="15"/>
        <v>1.090325092</v>
      </c>
      <c r="AU189" s="133">
        <v>0.0</v>
      </c>
      <c r="AV189" s="150">
        <v>0.0</v>
      </c>
      <c r="AW189" s="3">
        <v>1.0</v>
      </c>
      <c r="AX189" s="67">
        <v>2.0</v>
      </c>
      <c r="AY189" s="67">
        <v>1.0</v>
      </c>
      <c r="AZ189" s="67">
        <f t="shared" si="17"/>
        <v>4</v>
      </c>
      <c r="BA189" s="135">
        <f t="shared" si="7"/>
        <v>2</v>
      </c>
      <c r="BB189" s="170" t="s">
        <v>509</v>
      </c>
      <c r="BC189" s="48" t="str">
        <f t="shared" ref="BC189:BD189" si="212">B189</f>
        <v>HIP_33277_</v>
      </c>
      <c r="BD189" s="106" t="str">
        <f t="shared" si="212"/>
        <v>HD_50692_</v>
      </c>
      <c r="BE189" s="177" t="s">
        <v>539</v>
      </c>
      <c r="BF189" s="48" t="s">
        <v>219</v>
      </c>
      <c r="BG189" s="50">
        <v>1.13696117</v>
      </c>
      <c r="BH189" s="50">
        <v>103.82778</v>
      </c>
      <c r="BI189" s="50">
        <v>25.375698</v>
      </c>
      <c r="BJ189" s="50">
        <v>5.86245378</v>
      </c>
      <c r="BK189" s="50">
        <v>5.68578711</v>
      </c>
      <c r="BL189" s="50">
        <v>5.68578711</v>
      </c>
      <c r="BM189" s="50">
        <v>1.0</v>
      </c>
      <c r="BN189" s="50">
        <v>469.91209</v>
      </c>
      <c r="BO189" s="50">
        <v>460.548756</v>
      </c>
      <c r="BP189" s="50">
        <v>8.68959917</v>
      </c>
      <c r="BQ189" s="50">
        <v>53.0</v>
      </c>
      <c r="BR189" s="50">
        <v>48.1020185</v>
      </c>
      <c r="BS189" s="50">
        <v>38.7386852</v>
      </c>
      <c r="BT189" s="50">
        <v>0.73091859</v>
      </c>
      <c r="BU189" s="50">
        <v>53.0</v>
      </c>
      <c r="BV189" s="152">
        <v>5.23937631</v>
      </c>
      <c r="BW189" s="50">
        <v>3.82604298</v>
      </c>
      <c r="BX189" s="50">
        <v>0.47825537</v>
      </c>
      <c r="BY189" s="50">
        <v>8.0</v>
      </c>
      <c r="BZ189" s="139">
        <f t="shared" si="19"/>
        <v>1.1357465</v>
      </c>
      <c r="CA189" s="140">
        <f t="shared" si="20"/>
        <v>65.01296903</v>
      </c>
      <c r="CB189" s="141">
        <f t="shared" si="21"/>
        <v>425.4103186</v>
      </c>
      <c r="CC189" s="141">
        <f t="shared" si="22"/>
        <v>8.126198138</v>
      </c>
      <c r="CD189" s="187">
        <f t="shared" si="23"/>
        <v>0.1808016486</v>
      </c>
    </row>
    <row r="190" ht="15.75" customHeight="1">
      <c r="A190" s="111">
        <f t="shared" si="9"/>
        <v>14.99391997</v>
      </c>
      <c r="B190" s="112" t="s">
        <v>1026</v>
      </c>
      <c r="C190" s="112" t="s">
        <v>1027</v>
      </c>
      <c r="D190" s="113">
        <v>5.8</v>
      </c>
      <c r="E190" s="111">
        <v>0.635</v>
      </c>
      <c r="F190" s="111">
        <v>0.003</v>
      </c>
      <c r="G190" s="114">
        <v>66.6937</v>
      </c>
      <c r="H190" s="114">
        <v>0.0962</v>
      </c>
      <c r="I190" s="114" t="s">
        <v>577</v>
      </c>
      <c r="J190" s="115">
        <f t="shared" si="10"/>
        <v>4.920424058</v>
      </c>
      <c r="K190" s="144" t="s">
        <v>368</v>
      </c>
      <c r="L190" s="145" t="s">
        <v>1028</v>
      </c>
      <c r="M190" s="114" t="s">
        <v>372</v>
      </c>
      <c r="N190" s="154">
        <v>-0.105</v>
      </c>
      <c r="O190" s="118">
        <f t="shared" si="11"/>
        <v>4.815424058</v>
      </c>
      <c r="P190" s="119">
        <f t="shared" si="12"/>
        <v>-0.03016962332</v>
      </c>
      <c r="Q190" s="154" t="s">
        <v>502</v>
      </c>
      <c r="R190" s="120">
        <v>100.0</v>
      </c>
      <c r="S190" s="97" t="str">
        <f t="shared" si="4"/>
        <v>HIP_3583_</v>
      </c>
      <c r="T190" s="121">
        <v>1.0</v>
      </c>
      <c r="U190" s="121">
        <v>1.0</v>
      </c>
      <c r="V190" s="165">
        <v>1.0</v>
      </c>
      <c r="W190" s="120">
        <v>0.0</v>
      </c>
      <c r="X190" s="120">
        <v>0.0</v>
      </c>
      <c r="Y190" s="122">
        <f t="shared" si="13"/>
        <v>3</v>
      </c>
      <c r="Z190" s="143">
        <v>-4.55</v>
      </c>
      <c r="AA190" s="114" t="s">
        <v>377</v>
      </c>
      <c r="AB190" s="147">
        <v>3.6</v>
      </c>
      <c r="AC190" s="126" t="s">
        <v>297</v>
      </c>
      <c r="AD190" s="127">
        <v>0.98</v>
      </c>
      <c r="AE190" s="104" t="str">
        <f t="shared" si="14"/>
        <v>G5V_Fe-0.8</v>
      </c>
      <c r="AF190" s="104" t="str">
        <f t="shared" si="5"/>
        <v>HIP_3583_</v>
      </c>
      <c r="AG190" s="103">
        <v>1.0</v>
      </c>
      <c r="AH190" s="104" t="str">
        <f t="shared" si="174"/>
        <v>HD_4391_</v>
      </c>
      <c r="AI190" s="179" t="s">
        <v>563</v>
      </c>
      <c r="AJ190" s="149">
        <v>5878.0</v>
      </c>
      <c r="AK190" s="45">
        <v>53.0</v>
      </c>
      <c r="AL190" s="3" t="s">
        <v>1029</v>
      </c>
      <c r="AM190" s="130"/>
      <c r="AN190" s="130">
        <v>4.74</v>
      </c>
      <c r="AO190" s="131">
        <v>0.15</v>
      </c>
      <c r="AP190" s="3" t="s">
        <v>1029</v>
      </c>
      <c r="AQ190" s="130">
        <v>-0.03</v>
      </c>
      <c r="AR190" s="131">
        <v>0.06</v>
      </c>
      <c r="AS190" s="3" t="s">
        <v>1029</v>
      </c>
      <c r="AT190" s="132">
        <f t="shared" si="15"/>
        <v>0.9313408876</v>
      </c>
      <c r="AU190" s="133">
        <v>0.0</v>
      </c>
      <c r="AV190" s="150">
        <v>0.0</v>
      </c>
      <c r="AW190" s="3">
        <v>1.0</v>
      </c>
      <c r="AX190" s="67">
        <v>2.0</v>
      </c>
      <c r="AY190" s="67">
        <v>1.0</v>
      </c>
      <c r="AZ190" s="67">
        <f t="shared" si="17"/>
        <v>4</v>
      </c>
      <c r="BA190" s="135">
        <f t="shared" si="7"/>
        <v>3</v>
      </c>
      <c r="BB190" s="170" t="s">
        <v>509</v>
      </c>
      <c r="BC190" s="48" t="str">
        <f t="shared" ref="BC190:BD190" si="213">B190</f>
        <v>HIP_3583_</v>
      </c>
      <c r="BD190" s="106" t="str">
        <f t="shared" si="213"/>
        <v>HD_4391_</v>
      </c>
      <c r="BE190" s="137">
        <v>0.0</v>
      </c>
      <c r="BF190" s="48" t="s">
        <v>247</v>
      </c>
      <c r="BG190" s="50">
        <v>0.69927334</v>
      </c>
      <c r="BH190" s="50">
        <v>11.439971</v>
      </c>
      <c r="BI190" s="50">
        <v>-47.551987</v>
      </c>
      <c r="BJ190" s="50">
        <v>8.29959603</v>
      </c>
      <c r="BK190" s="50">
        <v>8.12292936</v>
      </c>
      <c r="BL190" s="50">
        <v>8.12292936</v>
      </c>
      <c r="BM190" s="50">
        <v>1.0</v>
      </c>
      <c r="BN190" s="50">
        <v>665.200612</v>
      </c>
      <c r="BO190" s="50">
        <v>657.957278</v>
      </c>
      <c r="BP190" s="50">
        <v>16.0477385</v>
      </c>
      <c r="BQ190" s="50">
        <v>41.0</v>
      </c>
      <c r="BR190" s="169">
        <v>62.4108422</v>
      </c>
      <c r="BS190" s="50">
        <v>55.3441756</v>
      </c>
      <c r="BT190" s="50">
        <v>1.38360439</v>
      </c>
      <c r="BU190" s="50">
        <v>40.0</v>
      </c>
      <c r="BV190" s="152">
        <v>6.01949665</v>
      </c>
      <c r="BW190" s="50">
        <v>4.78282999</v>
      </c>
      <c r="BX190" s="50">
        <v>0.68326143</v>
      </c>
      <c r="BY190" s="50">
        <v>7.0</v>
      </c>
      <c r="BZ190" s="139">
        <f t="shared" si="19"/>
        <v>0.9658622411</v>
      </c>
      <c r="CA190" s="140">
        <f t="shared" si="20"/>
        <v>64.41692655</v>
      </c>
      <c r="CB190" s="141">
        <f t="shared" si="21"/>
        <v>350.2333768</v>
      </c>
      <c r="CC190" s="141">
        <f t="shared" si="22"/>
        <v>9.250588379</v>
      </c>
      <c r="CD190" s="187">
        <f t="shared" si="23"/>
        <v>0.1974240541</v>
      </c>
    </row>
    <row r="191" ht="15.75" customHeight="1">
      <c r="A191" s="111">
        <f t="shared" si="9"/>
        <v>5.949940768</v>
      </c>
      <c r="B191" s="112" t="s">
        <v>1030</v>
      </c>
      <c r="C191" s="112" t="s">
        <v>1031</v>
      </c>
      <c r="D191" s="113">
        <v>6.33</v>
      </c>
      <c r="E191" s="111">
        <v>1.144</v>
      </c>
      <c r="F191" s="111">
        <v>0.02</v>
      </c>
      <c r="G191" s="114">
        <v>168.0689</v>
      </c>
      <c r="H191" s="114">
        <v>0.0758</v>
      </c>
      <c r="I191" s="114" t="s">
        <v>577</v>
      </c>
      <c r="J191" s="115">
        <f t="shared" si="10"/>
        <v>7.457436788</v>
      </c>
      <c r="K191" s="144" t="s">
        <v>368</v>
      </c>
      <c r="L191" s="157" t="s">
        <v>1032</v>
      </c>
      <c r="M191" s="114" t="s">
        <v>372</v>
      </c>
      <c r="N191" s="154">
        <v>-0.63</v>
      </c>
      <c r="O191" s="118">
        <f t="shared" si="11"/>
        <v>6.827436788</v>
      </c>
      <c r="P191" s="119">
        <f t="shared" si="12"/>
        <v>-0.8349747153</v>
      </c>
      <c r="Q191" s="154" t="s">
        <v>502</v>
      </c>
      <c r="R191" s="120">
        <v>18.0</v>
      </c>
      <c r="S191" s="97" t="str">
        <f t="shared" si="4"/>
        <v>HIP_84478_</v>
      </c>
      <c r="T191" s="121">
        <v>1.0</v>
      </c>
      <c r="U191" s="121">
        <v>1.0</v>
      </c>
      <c r="V191" s="155">
        <v>2.0</v>
      </c>
      <c r="W191" s="120">
        <v>0.0</v>
      </c>
      <c r="X191" s="120">
        <v>0.0</v>
      </c>
      <c r="Y191" s="156">
        <f t="shared" si="13"/>
        <v>4</v>
      </c>
      <c r="Z191" s="143">
        <v>-4.662</v>
      </c>
      <c r="AA191" s="114" t="s">
        <v>408</v>
      </c>
      <c r="AB191" s="147">
        <v>3.3</v>
      </c>
      <c r="AC191" s="126" t="s">
        <v>297</v>
      </c>
      <c r="AD191" s="127">
        <v>0.68</v>
      </c>
      <c r="AE191" s="104" t="str">
        <f t="shared" si="14"/>
        <v>K5V(k)</v>
      </c>
      <c r="AF191" s="104" t="str">
        <f t="shared" si="5"/>
        <v>HIP_84478_</v>
      </c>
      <c r="AG191" s="103">
        <v>1.0</v>
      </c>
      <c r="AH191" s="104" t="str">
        <f t="shared" si="174"/>
        <v>HD_156026_</v>
      </c>
      <c r="AI191" s="179" t="s">
        <v>563</v>
      </c>
      <c r="AJ191" s="149">
        <v>4600.0</v>
      </c>
      <c r="AK191" s="45">
        <v>92.0</v>
      </c>
      <c r="AL191" s="3" t="s">
        <v>518</v>
      </c>
      <c r="AM191" s="130"/>
      <c r="AN191" s="130">
        <v>4.7</v>
      </c>
      <c r="AO191" s="131">
        <v>0.23</v>
      </c>
      <c r="AP191" s="3" t="s">
        <v>518</v>
      </c>
      <c r="AQ191" s="130">
        <v>-0.34</v>
      </c>
      <c r="AR191" s="131">
        <v>0.07</v>
      </c>
      <c r="AS191" s="3" t="s">
        <v>518</v>
      </c>
      <c r="AT191" s="132">
        <f t="shared" si="15"/>
        <v>0.6020736545</v>
      </c>
      <c r="AU191" s="133">
        <v>0.0</v>
      </c>
      <c r="AV191" s="150">
        <v>0.0</v>
      </c>
      <c r="AW191" s="3">
        <v>1.0</v>
      </c>
      <c r="AX191" s="67">
        <v>2.0</v>
      </c>
      <c r="AY191" s="67">
        <v>1.0</v>
      </c>
      <c r="AZ191" s="67">
        <f t="shared" si="17"/>
        <v>4</v>
      </c>
      <c r="BA191" s="135">
        <f t="shared" si="7"/>
        <v>4</v>
      </c>
      <c r="BB191" s="170" t="s">
        <v>509</v>
      </c>
      <c r="BC191" s="48" t="str">
        <f t="shared" ref="BC191:BD191" si="214">B191</f>
        <v>HIP_84478_</v>
      </c>
      <c r="BD191" s="106" t="str">
        <f t="shared" si="214"/>
        <v>HD_156026_</v>
      </c>
      <c r="BE191" s="137">
        <v>0.0</v>
      </c>
      <c r="BF191" s="48" t="s">
        <v>432</v>
      </c>
      <c r="BG191" s="50">
        <v>0.60994176</v>
      </c>
      <c r="BH191" s="50">
        <v>259.05566</v>
      </c>
      <c r="BI191" s="50">
        <v>-26.546146</v>
      </c>
      <c r="BJ191" s="50">
        <v>5.71935602</v>
      </c>
      <c r="BK191" s="50">
        <v>5.18935602</v>
      </c>
      <c r="BL191" s="50">
        <v>1.72978534</v>
      </c>
      <c r="BM191" s="50">
        <v>3.0</v>
      </c>
      <c r="BN191" s="50">
        <v>143.292613</v>
      </c>
      <c r="BO191" s="50">
        <v>140.112613</v>
      </c>
      <c r="BP191" s="50">
        <v>7.78403403</v>
      </c>
      <c r="BQ191" s="50">
        <v>18.0</v>
      </c>
      <c r="BR191" s="50">
        <v>15.0099467</v>
      </c>
      <c r="BS191" s="50">
        <v>11.8299467</v>
      </c>
      <c r="BT191" s="50">
        <v>0.65721926</v>
      </c>
      <c r="BU191" s="50">
        <v>18.0</v>
      </c>
      <c r="BV191" s="152">
        <v>5.48616165</v>
      </c>
      <c r="BW191" s="50">
        <v>2.48282832</v>
      </c>
      <c r="BX191" s="50">
        <v>0.14604872</v>
      </c>
      <c r="BY191" s="50">
        <v>17.0</v>
      </c>
      <c r="BZ191" s="139">
        <f t="shared" si="19"/>
        <v>0.3823953851</v>
      </c>
      <c r="CA191" s="140">
        <f t="shared" si="20"/>
        <v>64.26877173</v>
      </c>
      <c r="CB191" s="141">
        <f t="shared" si="21"/>
        <v>104.7399335</v>
      </c>
      <c r="CC191" s="141">
        <f t="shared" si="22"/>
        <v>17.64937014</v>
      </c>
      <c r="CD191" s="174">
        <f t="shared" si="23"/>
        <v>0.283868517</v>
      </c>
    </row>
    <row r="192" ht="15.75" customHeight="1">
      <c r="A192" s="111">
        <f t="shared" si="9"/>
        <v>21.92506451</v>
      </c>
      <c r="B192" s="112" t="s">
        <v>1033</v>
      </c>
      <c r="C192" s="112" t="s">
        <v>1034</v>
      </c>
      <c r="D192" s="113">
        <v>5.79</v>
      </c>
      <c r="E192" s="111">
        <v>0.524</v>
      </c>
      <c r="F192" s="111">
        <v>0.004</v>
      </c>
      <c r="G192" s="114">
        <v>45.6099</v>
      </c>
      <c r="H192" s="114">
        <v>0.2451</v>
      </c>
      <c r="I192" s="114" t="s">
        <v>577</v>
      </c>
      <c r="J192" s="115">
        <f t="shared" si="10"/>
        <v>4.0852956</v>
      </c>
      <c r="K192" s="144" t="s">
        <v>368</v>
      </c>
      <c r="L192" s="153" t="s">
        <v>1035</v>
      </c>
      <c r="M192" s="114" t="s">
        <v>372</v>
      </c>
      <c r="N192" s="154">
        <v>-0.04</v>
      </c>
      <c r="O192" s="118">
        <f t="shared" si="11"/>
        <v>4.0452956</v>
      </c>
      <c r="P192" s="119">
        <f t="shared" si="12"/>
        <v>0.2778817599</v>
      </c>
      <c r="Q192" s="114" t="s">
        <v>205</v>
      </c>
      <c r="R192" s="120" t="s">
        <v>287</v>
      </c>
      <c r="S192" s="97" t="str">
        <f t="shared" si="4"/>
        <v>HIP_12444_</v>
      </c>
      <c r="T192" s="121">
        <v>1.0</v>
      </c>
      <c r="U192" s="120">
        <v>0.0</v>
      </c>
      <c r="V192" s="120">
        <v>0.0</v>
      </c>
      <c r="W192" s="120">
        <v>0.0</v>
      </c>
      <c r="X192" s="120">
        <v>0.0</v>
      </c>
      <c r="Y192" s="122">
        <f t="shared" si="13"/>
        <v>1</v>
      </c>
      <c r="Z192" s="143">
        <v>-4.664</v>
      </c>
      <c r="AA192" s="114" t="s">
        <v>408</v>
      </c>
      <c r="AB192" s="175">
        <v>6.7</v>
      </c>
      <c r="AC192" s="126" t="s">
        <v>297</v>
      </c>
      <c r="AD192" s="127">
        <v>1.18</v>
      </c>
      <c r="AE192" s="104" t="str">
        <f t="shared" si="14"/>
        <v>F8V_Fe-0.4</v>
      </c>
      <c r="AF192" s="104" t="str">
        <f t="shared" si="5"/>
        <v>HIP_12444_</v>
      </c>
      <c r="AG192" s="103">
        <v>1.0</v>
      </c>
      <c r="AH192" s="104" t="str">
        <f t="shared" si="174"/>
        <v>HD_16673_</v>
      </c>
      <c r="AI192" s="179" t="s">
        <v>563</v>
      </c>
      <c r="AJ192" s="149">
        <v>6241.0</v>
      </c>
      <c r="AK192" s="45">
        <v>47.0</v>
      </c>
      <c r="AL192" s="3" t="s">
        <v>518</v>
      </c>
      <c r="AM192" s="130"/>
      <c r="AN192" s="130">
        <v>4.36</v>
      </c>
      <c r="AO192" s="131">
        <v>0.02</v>
      </c>
      <c r="AP192" s="3" t="s">
        <v>518</v>
      </c>
      <c r="AQ192" s="130">
        <v>-0.03</v>
      </c>
      <c r="AR192" s="131">
        <v>0.05</v>
      </c>
      <c r="AS192" s="3" t="s">
        <v>518</v>
      </c>
      <c r="AT192" s="132">
        <f t="shared" si="15"/>
        <v>1.17783691</v>
      </c>
      <c r="AU192" s="133">
        <v>0.0</v>
      </c>
      <c r="AV192" s="150">
        <v>0.0</v>
      </c>
      <c r="AW192" s="3">
        <v>1.0</v>
      </c>
      <c r="AX192" s="64">
        <v>1.0</v>
      </c>
      <c r="AY192" s="67">
        <v>1.0</v>
      </c>
      <c r="AZ192" s="67">
        <f t="shared" si="17"/>
        <v>3</v>
      </c>
      <c r="BA192" s="135">
        <f t="shared" si="7"/>
        <v>1</v>
      </c>
      <c r="BB192" s="151" t="s">
        <v>385</v>
      </c>
      <c r="BC192" s="48" t="str">
        <f t="shared" ref="BC192:BD192" si="215">B192</f>
        <v>HIP_12444_</v>
      </c>
      <c r="BD192" s="106" t="str">
        <f t="shared" si="215"/>
        <v>HD_16673_</v>
      </c>
      <c r="BE192" s="137">
        <v>0.0</v>
      </c>
      <c r="BF192" s="48" t="s">
        <v>126</v>
      </c>
      <c r="BG192" s="50">
        <v>1.1884331</v>
      </c>
      <c r="BH192" s="50">
        <v>40.051758</v>
      </c>
      <c r="BI192" s="50">
        <v>-9.452875</v>
      </c>
      <c r="BJ192" s="50">
        <v>23.1085213</v>
      </c>
      <c r="BK192" s="50">
        <v>22.5785213</v>
      </c>
      <c r="BL192" s="50">
        <v>7.52617376</v>
      </c>
      <c r="BM192" s="50">
        <v>3.0</v>
      </c>
      <c r="BN192" s="50">
        <v>1858.89356</v>
      </c>
      <c r="BO192" s="50">
        <v>1828.86022</v>
      </c>
      <c r="BP192" s="50">
        <v>10.7580013</v>
      </c>
      <c r="BQ192" s="50">
        <v>170.0</v>
      </c>
      <c r="BR192" s="169">
        <v>183.817652</v>
      </c>
      <c r="BS192" s="50">
        <v>153.784318</v>
      </c>
      <c r="BT192" s="50">
        <v>0.90461364</v>
      </c>
      <c r="BU192" s="50">
        <v>170.0</v>
      </c>
      <c r="BV192" s="152">
        <v>5.6666676</v>
      </c>
      <c r="BW192" s="50">
        <v>4.43000094</v>
      </c>
      <c r="BX192" s="50">
        <v>0.63285728</v>
      </c>
      <c r="BY192" s="50">
        <v>7.0</v>
      </c>
      <c r="BZ192" s="139">
        <f t="shared" si="19"/>
        <v>1.377022004</v>
      </c>
      <c r="CA192" s="140">
        <f t="shared" si="20"/>
        <v>62.80583588</v>
      </c>
      <c r="CB192" s="141">
        <f t="shared" si="21"/>
        <v>543.3355269</v>
      </c>
      <c r="CC192" s="141">
        <f t="shared" si="22"/>
        <v>7.060387625</v>
      </c>
      <c r="CD192" s="187">
        <f t="shared" si="23"/>
        <v>0.1598615922</v>
      </c>
    </row>
    <row r="193" ht="15.75" customHeight="1">
      <c r="A193" s="111">
        <f t="shared" si="9"/>
        <v>12.59011374</v>
      </c>
      <c r="B193" s="112" t="s">
        <v>1036</v>
      </c>
      <c r="C193" s="112" t="s">
        <v>1037</v>
      </c>
      <c r="D193" s="113">
        <v>5.96</v>
      </c>
      <c r="E193" s="111">
        <v>0.869</v>
      </c>
      <c r="F193" s="111">
        <v>0.012</v>
      </c>
      <c r="G193" s="114">
        <v>79.4274</v>
      </c>
      <c r="H193" s="114">
        <v>0.0777</v>
      </c>
      <c r="I193" s="114" t="s">
        <v>577</v>
      </c>
      <c r="J193" s="115">
        <f t="shared" si="10"/>
        <v>5.459851732</v>
      </c>
      <c r="K193" s="144" t="s">
        <v>368</v>
      </c>
      <c r="L193" s="157" t="s">
        <v>1038</v>
      </c>
      <c r="M193" s="114" t="s">
        <v>281</v>
      </c>
      <c r="N193" s="154">
        <v>-0.19</v>
      </c>
      <c r="O193" s="118">
        <f t="shared" si="11"/>
        <v>5.269851732</v>
      </c>
      <c r="P193" s="119">
        <f t="shared" si="12"/>
        <v>-0.2119406929</v>
      </c>
      <c r="Q193" s="154" t="s">
        <v>617</v>
      </c>
      <c r="R193" s="120">
        <v>72.0</v>
      </c>
      <c r="S193" s="97" t="str">
        <f t="shared" si="4"/>
        <v>HIP_43587_</v>
      </c>
      <c r="T193" s="121">
        <v>1.0</v>
      </c>
      <c r="U193" s="121">
        <v>1.0</v>
      </c>
      <c r="V193" s="165">
        <v>1.0</v>
      </c>
      <c r="W193" s="120">
        <v>0.0</v>
      </c>
      <c r="X193" s="121">
        <v>1.0</v>
      </c>
      <c r="Y193" s="184">
        <f t="shared" si="13"/>
        <v>4</v>
      </c>
      <c r="Z193" s="146">
        <v>-4.991</v>
      </c>
      <c r="AA193" s="114" t="s">
        <v>537</v>
      </c>
      <c r="AB193" s="147">
        <v>2.2</v>
      </c>
      <c r="AC193" s="126" t="s">
        <v>297</v>
      </c>
      <c r="AD193" s="127">
        <v>0.95</v>
      </c>
      <c r="AE193" s="104" t="str">
        <f t="shared" si="14"/>
        <v>K0IV-V</v>
      </c>
      <c r="AF193" s="104" t="str">
        <f t="shared" si="5"/>
        <v>HIP_43587_</v>
      </c>
      <c r="AG193" s="103">
        <v>1.0</v>
      </c>
      <c r="AH193" s="104" t="str">
        <f t="shared" si="174"/>
        <v>HD_75732_</v>
      </c>
      <c r="AI193" s="148" t="s">
        <v>379</v>
      </c>
      <c r="AJ193" s="149">
        <v>5270.0</v>
      </c>
      <c r="AK193" s="45">
        <v>39.0</v>
      </c>
      <c r="AL193" s="3" t="s">
        <v>1039</v>
      </c>
      <c r="AM193" s="130"/>
      <c r="AN193" s="130">
        <v>4.31</v>
      </c>
      <c r="AO193" s="131">
        <v>0.11</v>
      </c>
      <c r="AP193" s="3" t="s">
        <v>1039</v>
      </c>
      <c r="AQ193" s="130">
        <v>0.314</v>
      </c>
      <c r="AR193" s="131">
        <v>0.005</v>
      </c>
      <c r="AS193" s="3" t="s">
        <v>1039</v>
      </c>
      <c r="AT193" s="132">
        <f t="shared" si="15"/>
        <v>0.9398554583</v>
      </c>
      <c r="AU193" s="133">
        <v>0.0</v>
      </c>
      <c r="AV193" s="150">
        <v>0.0</v>
      </c>
      <c r="AW193" s="3">
        <v>1.0</v>
      </c>
      <c r="AX193" s="67">
        <v>2.0</v>
      </c>
      <c r="AY193" s="67">
        <v>1.0</v>
      </c>
      <c r="AZ193" s="67">
        <f t="shared" si="17"/>
        <v>4</v>
      </c>
      <c r="BA193" s="135">
        <f t="shared" si="7"/>
        <v>4</v>
      </c>
      <c r="BB193" s="170" t="s">
        <v>509</v>
      </c>
      <c r="BC193" s="48" t="str">
        <f t="shared" ref="BC193:BD193" si="216">B193</f>
        <v>HIP_43587_</v>
      </c>
      <c r="BD193" s="106" t="str">
        <f t="shared" si="216"/>
        <v>HD_75732_</v>
      </c>
      <c r="BE193" s="177" t="s">
        <v>539</v>
      </c>
      <c r="BF193" s="48" t="s">
        <v>286</v>
      </c>
      <c r="BG193" s="50">
        <v>1.15886766</v>
      </c>
      <c r="BH193" s="50">
        <v>133.14922</v>
      </c>
      <c r="BI193" s="50">
        <v>28.330818</v>
      </c>
      <c r="BJ193" s="50">
        <v>6.15302843</v>
      </c>
      <c r="BK193" s="50">
        <v>5.09302843</v>
      </c>
      <c r="BL193" s="50">
        <v>0.84883807</v>
      </c>
      <c r="BM193" s="50">
        <v>6.0</v>
      </c>
      <c r="BN193" s="50">
        <v>70.6992171</v>
      </c>
      <c r="BO193" s="50">
        <v>68.7558838</v>
      </c>
      <c r="BP193" s="50">
        <v>6.25053489</v>
      </c>
      <c r="BQ193" s="50">
        <v>11.0</v>
      </c>
      <c r="BR193" s="152">
        <v>7.73464434</v>
      </c>
      <c r="BS193" s="50">
        <v>5.791311</v>
      </c>
      <c r="BT193" s="50">
        <v>0.52648282</v>
      </c>
      <c r="BU193" s="50">
        <v>11.0</v>
      </c>
      <c r="BV193" s="152">
        <v>5.211451</v>
      </c>
      <c r="BW193" s="50">
        <v>1.501451</v>
      </c>
      <c r="BX193" s="50">
        <v>0.07149767</v>
      </c>
      <c r="BY193" s="50">
        <v>21.0</v>
      </c>
      <c r="BZ193" s="139">
        <f t="shared" si="19"/>
        <v>0.783483137</v>
      </c>
      <c r="CA193" s="140">
        <f t="shared" si="20"/>
        <v>62.23002852</v>
      </c>
      <c r="CB193" s="141">
        <f t="shared" si="21"/>
        <v>259.8845517</v>
      </c>
      <c r="CC193" s="141">
        <f t="shared" si="22"/>
        <v>10.43189866</v>
      </c>
      <c r="CD193" s="187">
        <f t="shared" si="23"/>
        <v>0.1967444709</v>
      </c>
    </row>
    <row r="194" ht="15.75" customHeight="1">
      <c r="A194" s="111">
        <f t="shared" si="9"/>
        <v>9.543551041</v>
      </c>
      <c r="B194" s="112" t="s">
        <v>1040</v>
      </c>
      <c r="C194" s="112" t="s">
        <v>1041</v>
      </c>
      <c r="D194" s="113">
        <v>5.96</v>
      </c>
      <c r="E194" s="111">
        <v>0.811</v>
      </c>
      <c r="F194" s="111">
        <v>0.007</v>
      </c>
      <c r="G194" s="114">
        <v>104.7828</v>
      </c>
      <c r="H194" s="114">
        <v>0.0518</v>
      </c>
      <c r="I194" s="114" t="s">
        <v>577</v>
      </c>
      <c r="J194" s="115">
        <f t="shared" si="10"/>
        <v>6.061449997</v>
      </c>
      <c r="K194" s="144" t="s">
        <v>368</v>
      </c>
      <c r="L194" s="157" t="s">
        <v>585</v>
      </c>
      <c r="M194" s="114" t="s">
        <v>372</v>
      </c>
      <c r="N194" s="154">
        <v>-0.19</v>
      </c>
      <c r="O194" s="118">
        <f t="shared" si="11"/>
        <v>5.871449997</v>
      </c>
      <c r="P194" s="119">
        <f t="shared" si="12"/>
        <v>-0.4525799989</v>
      </c>
      <c r="Q194" s="154" t="s">
        <v>502</v>
      </c>
      <c r="R194" s="120">
        <v>42.0</v>
      </c>
      <c r="S194" s="97" t="str">
        <f t="shared" si="4"/>
        <v>HIP_56452_</v>
      </c>
      <c r="T194" s="121">
        <v>1.0</v>
      </c>
      <c r="U194" s="121">
        <v>1.0</v>
      </c>
      <c r="V194" s="155">
        <v>2.0</v>
      </c>
      <c r="W194" s="120">
        <v>0.0</v>
      </c>
      <c r="X194" s="120">
        <v>0.0</v>
      </c>
      <c r="Y194" s="156">
        <f t="shared" si="13"/>
        <v>4</v>
      </c>
      <c r="Z194" s="143">
        <v>-4.913</v>
      </c>
      <c r="AA194" s="114" t="s">
        <v>537</v>
      </c>
      <c r="AB194" s="147">
        <v>0.9</v>
      </c>
      <c r="AC194" s="126" t="s">
        <v>297</v>
      </c>
      <c r="AD194" s="127">
        <v>0.88</v>
      </c>
      <c r="AE194" s="104" t="str">
        <f t="shared" si="14"/>
        <v>K0-V</v>
      </c>
      <c r="AF194" s="104" t="str">
        <f t="shared" si="5"/>
        <v>HIP_56452_</v>
      </c>
      <c r="AG194" s="103">
        <v>1.0</v>
      </c>
      <c r="AH194" s="104" t="str">
        <f t="shared" si="174"/>
        <v>HD_100623_</v>
      </c>
      <c r="AI194" s="148" t="s">
        <v>379</v>
      </c>
      <c r="AJ194" s="149">
        <v>5241.0</v>
      </c>
      <c r="AK194" s="45">
        <v>50.0</v>
      </c>
      <c r="AL194" s="3" t="s">
        <v>518</v>
      </c>
      <c r="AM194" s="130"/>
      <c r="AN194" s="130">
        <v>4.59</v>
      </c>
      <c r="AO194" s="131">
        <v>0.03</v>
      </c>
      <c r="AP194" s="3" t="s">
        <v>518</v>
      </c>
      <c r="AQ194" s="130">
        <v>-0.37</v>
      </c>
      <c r="AR194" s="131">
        <v>0.05</v>
      </c>
      <c r="AS194" s="3" t="s">
        <v>518</v>
      </c>
      <c r="AT194" s="132">
        <f t="shared" si="15"/>
        <v>0.7203346832</v>
      </c>
      <c r="AU194" s="133">
        <v>0.0</v>
      </c>
      <c r="AV194" s="150">
        <v>0.0</v>
      </c>
      <c r="AW194" s="3">
        <v>1.0</v>
      </c>
      <c r="AX194" s="67">
        <v>2.0</v>
      </c>
      <c r="AY194" s="67">
        <v>1.0</v>
      </c>
      <c r="AZ194" s="67">
        <f t="shared" si="17"/>
        <v>4</v>
      </c>
      <c r="BA194" s="135">
        <f t="shared" si="7"/>
        <v>4</v>
      </c>
      <c r="BB194" s="170" t="s">
        <v>509</v>
      </c>
      <c r="BC194" s="48" t="str">
        <f t="shared" ref="BC194:BD194" si="217">B194</f>
        <v>HIP_56452_</v>
      </c>
      <c r="BD194" s="106" t="str">
        <f t="shared" si="217"/>
        <v>HD_100623_</v>
      </c>
      <c r="BE194" s="137">
        <v>0.0</v>
      </c>
      <c r="BF194" s="48" t="s">
        <v>328</v>
      </c>
      <c r="BG194" s="50">
        <v>0.78754444</v>
      </c>
      <c r="BH194" s="50">
        <v>173.62286</v>
      </c>
      <c r="BI194" s="50">
        <v>-32.83134</v>
      </c>
      <c r="BJ194" s="50">
        <v>6.48730696</v>
      </c>
      <c r="BK194" s="50">
        <v>5.95730696</v>
      </c>
      <c r="BL194" s="50">
        <v>1.98576899</v>
      </c>
      <c r="BM194" s="50">
        <v>3.0</v>
      </c>
      <c r="BN194" s="50">
        <v>164.380621</v>
      </c>
      <c r="BO194" s="50">
        <v>160.847288</v>
      </c>
      <c r="BP194" s="50">
        <v>8.0423644</v>
      </c>
      <c r="BQ194" s="50">
        <v>20.0</v>
      </c>
      <c r="BR194" s="50">
        <v>17.0852248</v>
      </c>
      <c r="BS194" s="50">
        <v>13.5518915</v>
      </c>
      <c r="BT194" s="50">
        <v>0.67759457</v>
      </c>
      <c r="BU194" s="50">
        <v>20.0</v>
      </c>
      <c r="BV194" s="152">
        <v>5.50358351</v>
      </c>
      <c r="BW194" s="50">
        <v>2.67691684</v>
      </c>
      <c r="BX194" s="50">
        <v>0.1673073</v>
      </c>
      <c r="BY194" s="50">
        <v>16.0</v>
      </c>
      <c r="BZ194" s="139">
        <f t="shared" si="19"/>
        <v>0.5938954534</v>
      </c>
      <c r="CA194" s="140">
        <f t="shared" si="20"/>
        <v>62.23002852</v>
      </c>
      <c r="CB194" s="141">
        <f t="shared" si="21"/>
        <v>178.2056427</v>
      </c>
      <c r="CC194" s="141">
        <f t="shared" si="22"/>
        <v>12.4492633</v>
      </c>
      <c r="CD194" s="174">
        <f t="shared" si="23"/>
        <v>0.2123945993</v>
      </c>
    </row>
    <row r="195" ht="15.75" customHeight="1">
      <c r="A195" s="111">
        <f t="shared" si="9"/>
        <v>22.73373117</v>
      </c>
      <c r="B195" s="112" t="s">
        <v>1042</v>
      </c>
      <c r="C195" s="112" t="s">
        <v>1043</v>
      </c>
      <c r="D195" s="113">
        <v>5.81</v>
      </c>
      <c r="E195" s="111">
        <v>0.53</v>
      </c>
      <c r="F195" s="111">
        <v>0.0</v>
      </c>
      <c r="G195" s="114">
        <v>43.9875</v>
      </c>
      <c r="H195" s="114">
        <v>0.0496</v>
      </c>
      <c r="I195" s="114" t="s">
        <v>577</v>
      </c>
      <c r="J195" s="115">
        <f t="shared" si="10"/>
        <v>4.026646399</v>
      </c>
      <c r="K195" s="144" t="s">
        <v>368</v>
      </c>
      <c r="L195" s="153" t="s">
        <v>616</v>
      </c>
      <c r="M195" s="114" t="s">
        <v>550</v>
      </c>
      <c r="N195" s="154">
        <v>-0.04</v>
      </c>
      <c r="O195" s="118">
        <f t="shared" si="11"/>
        <v>3.986646399</v>
      </c>
      <c r="P195" s="119">
        <f t="shared" si="12"/>
        <v>0.3013414403</v>
      </c>
      <c r="Q195" s="114" t="s">
        <v>205</v>
      </c>
      <c r="R195" s="120" t="s">
        <v>287</v>
      </c>
      <c r="S195" s="97" t="str">
        <f t="shared" si="4"/>
        <v>HIP_86620_</v>
      </c>
      <c r="T195" s="121">
        <v>1.0</v>
      </c>
      <c r="U195" s="120">
        <v>0.0</v>
      </c>
      <c r="V195" s="120">
        <v>0.0</v>
      </c>
      <c r="W195" s="120">
        <v>0.0</v>
      </c>
      <c r="X195" s="120">
        <v>0.0</v>
      </c>
      <c r="Y195" s="122">
        <f t="shared" si="13"/>
        <v>1</v>
      </c>
      <c r="Z195" s="143">
        <v>-4.864</v>
      </c>
      <c r="AA195" s="114" t="s">
        <v>353</v>
      </c>
      <c r="AB195" s="175">
        <v>8.6</v>
      </c>
      <c r="AC195" s="126" t="s">
        <v>297</v>
      </c>
      <c r="AD195" s="127">
        <v>1.18</v>
      </c>
      <c r="AE195" s="104" t="str">
        <f t="shared" si="14"/>
        <v>F8V</v>
      </c>
      <c r="AF195" s="104" t="str">
        <f t="shared" si="5"/>
        <v>HIP_86620_</v>
      </c>
      <c r="AG195" s="103">
        <v>1.0</v>
      </c>
      <c r="AH195" s="104" t="str">
        <f t="shared" si="174"/>
        <v>HD_162004_</v>
      </c>
      <c r="AI195" s="114"/>
      <c r="AJ195" s="149">
        <v>6059.0</v>
      </c>
      <c r="AK195" s="45">
        <v>70.0</v>
      </c>
      <c r="AL195" s="3" t="s">
        <v>922</v>
      </c>
      <c r="AM195" s="130"/>
      <c r="AN195" s="130">
        <v>4.12</v>
      </c>
      <c r="AO195" s="131">
        <v>0.1</v>
      </c>
      <c r="AP195" s="3" t="s">
        <v>922</v>
      </c>
      <c r="AQ195" s="130">
        <v>-0.08</v>
      </c>
      <c r="AR195" s="131">
        <v>0.1</v>
      </c>
      <c r="AS195" s="3" t="s">
        <v>922</v>
      </c>
      <c r="AT195" s="132">
        <f t="shared" si="15"/>
        <v>1.283871209</v>
      </c>
      <c r="AU195" s="133">
        <v>0.0</v>
      </c>
      <c r="AV195" s="150">
        <v>0.0</v>
      </c>
      <c r="AW195" s="3">
        <v>1.0</v>
      </c>
      <c r="AX195" s="64">
        <v>1.0</v>
      </c>
      <c r="AY195" s="67">
        <v>1.0</v>
      </c>
      <c r="AZ195" s="67">
        <f t="shared" si="17"/>
        <v>3</v>
      </c>
      <c r="BA195" s="135">
        <f t="shared" si="7"/>
        <v>1</v>
      </c>
      <c r="BB195" s="151" t="s">
        <v>385</v>
      </c>
      <c r="BC195" s="48" t="str">
        <f t="shared" ref="BC195:BD195" si="218">B195</f>
        <v>HIP_86620_</v>
      </c>
      <c r="BD195" s="106" t="str">
        <f t="shared" si="218"/>
        <v>HD_162004_</v>
      </c>
      <c r="BE195" s="137">
        <v>0.0</v>
      </c>
      <c r="BF195" s="48" t="s">
        <v>450</v>
      </c>
      <c r="BG195" s="50">
        <v>1.5666604</v>
      </c>
      <c r="BH195" s="50">
        <v>265.4921</v>
      </c>
      <c r="BI195" s="50">
        <v>72.15691</v>
      </c>
      <c r="BJ195" s="50">
        <v>17.2456963</v>
      </c>
      <c r="BK195" s="50">
        <v>16.7156963</v>
      </c>
      <c r="BL195" s="50">
        <v>5.57189877</v>
      </c>
      <c r="BM195" s="50">
        <v>3.0</v>
      </c>
      <c r="BN195" s="50">
        <v>1390.71807</v>
      </c>
      <c r="BO195" s="50">
        <v>1353.9714</v>
      </c>
      <c r="BP195" s="50">
        <v>6.50947789</v>
      </c>
      <c r="BQ195" s="50">
        <v>208.0</v>
      </c>
      <c r="BR195" s="169">
        <v>150.601954</v>
      </c>
      <c r="BS195" s="50">
        <v>113.855288</v>
      </c>
      <c r="BT195" s="50">
        <v>0.54738119</v>
      </c>
      <c r="BU195" s="50">
        <v>208.0</v>
      </c>
      <c r="BV195" s="152">
        <v>5.8068625</v>
      </c>
      <c r="BW195" s="50">
        <v>4.2168625</v>
      </c>
      <c r="BX195" s="50">
        <v>0.46854028</v>
      </c>
      <c r="BY195" s="50">
        <v>9.0</v>
      </c>
      <c r="BZ195" s="139">
        <f t="shared" si="19"/>
        <v>1.414720739</v>
      </c>
      <c r="CA195" s="140">
        <f t="shared" si="20"/>
        <v>62.23002852</v>
      </c>
      <c r="CB195" s="141">
        <f t="shared" si="21"/>
        <v>565.7998961</v>
      </c>
      <c r="CC195" s="141">
        <f t="shared" si="22"/>
        <v>6.965681695</v>
      </c>
      <c r="CD195" s="187">
        <f t="shared" si="23"/>
        <v>0.1583959723</v>
      </c>
    </row>
    <row r="196" ht="15.75" customHeight="1">
      <c r="A196" s="111">
        <f t="shared" si="9"/>
        <v>22.33169716</v>
      </c>
      <c r="B196" s="112" t="s">
        <v>1044</v>
      </c>
      <c r="C196" s="112" t="s">
        <v>1045</v>
      </c>
      <c r="D196" s="113">
        <v>5.81</v>
      </c>
      <c r="E196" s="111">
        <v>0.5</v>
      </c>
      <c r="F196" s="111">
        <v>0.008</v>
      </c>
      <c r="G196" s="114">
        <v>44.7794</v>
      </c>
      <c r="H196" s="114">
        <v>0.15</v>
      </c>
      <c r="I196" s="114" t="s">
        <v>577</v>
      </c>
      <c r="J196" s="115">
        <f t="shared" si="10"/>
        <v>4.065391351</v>
      </c>
      <c r="K196" s="116" t="s">
        <v>277</v>
      </c>
      <c r="L196" s="153" t="s">
        <v>521</v>
      </c>
      <c r="M196" s="114" t="s">
        <v>281</v>
      </c>
      <c r="N196" s="154">
        <v>-0.03</v>
      </c>
      <c r="O196" s="118">
        <f t="shared" si="11"/>
        <v>4.035391351</v>
      </c>
      <c r="P196" s="119">
        <f t="shared" si="12"/>
        <v>0.2818434597</v>
      </c>
      <c r="Q196" s="114" t="s">
        <v>205</v>
      </c>
      <c r="R196" s="120" t="s">
        <v>287</v>
      </c>
      <c r="S196" s="97" t="str">
        <f t="shared" si="4"/>
        <v>HIP_50384_</v>
      </c>
      <c r="T196" s="121">
        <v>1.0</v>
      </c>
      <c r="U196" s="120">
        <v>0.0</v>
      </c>
      <c r="V196" s="120">
        <v>0.0</v>
      </c>
      <c r="W196" s="120">
        <v>0.0</v>
      </c>
      <c r="X196" s="120">
        <v>0.0</v>
      </c>
      <c r="Y196" s="122">
        <f t="shared" si="13"/>
        <v>1</v>
      </c>
      <c r="Z196" s="143">
        <v>-4.832</v>
      </c>
      <c r="AA196" s="114" t="s">
        <v>821</v>
      </c>
      <c r="AB196" s="147">
        <v>4.5</v>
      </c>
      <c r="AC196" s="126" t="s">
        <v>297</v>
      </c>
      <c r="AD196" s="127">
        <v>1.25</v>
      </c>
      <c r="AE196" s="104" t="str">
        <f t="shared" si="14"/>
        <v>F6V</v>
      </c>
      <c r="AF196" s="104" t="str">
        <f t="shared" si="5"/>
        <v>HIP_50384_</v>
      </c>
      <c r="AG196" s="103">
        <v>1.0</v>
      </c>
      <c r="AH196" s="104" t="str">
        <f t="shared" si="174"/>
        <v>HD_89125_</v>
      </c>
      <c r="AI196" s="128" t="s">
        <v>277</v>
      </c>
      <c r="AJ196" s="149">
        <v>6085.0</v>
      </c>
      <c r="AK196" s="45">
        <v>22.0</v>
      </c>
      <c r="AL196" s="3" t="s">
        <v>636</v>
      </c>
      <c r="AM196" s="130"/>
      <c r="AN196" s="130">
        <v>4.14</v>
      </c>
      <c r="AO196" s="131">
        <v>0.05</v>
      </c>
      <c r="AP196" s="3" t="s">
        <v>636</v>
      </c>
      <c r="AQ196" s="130">
        <v>-0.39</v>
      </c>
      <c r="AR196" s="131">
        <v>0.02</v>
      </c>
      <c r="AS196" s="3" t="s">
        <v>636</v>
      </c>
      <c r="AT196" s="132">
        <f t="shared" si="15"/>
        <v>1.244667098</v>
      </c>
      <c r="AU196" s="133">
        <v>0.0</v>
      </c>
      <c r="AV196" s="134">
        <f>sqrt( (0.032*(AB196^1.5)*(400/$AV$7))^2 + 1^2)</f>
        <v>1.045615608</v>
      </c>
      <c r="AW196" s="3">
        <v>1.0</v>
      </c>
      <c r="AX196" s="67">
        <v>2.0</v>
      </c>
      <c r="AY196" s="43">
        <v>0.0</v>
      </c>
      <c r="AZ196" s="43">
        <f t="shared" si="17"/>
        <v>3</v>
      </c>
      <c r="BA196" s="135">
        <f t="shared" si="7"/>
        <v>1</v>
      </c>
      <c r="BB196" s="136" t="s">
        <v>320</v>
      </c>
      <c r="BC196" s="48" t="str">
        <f t="shared" ref="BC196:BD196" si="219">B196</f>
        <v>HIP_50384_</v>
      </c>
      <c r="BD196" s="106" t="str">
        <f t="shared" si="219"/>
        <v>HD_89125_</v>
      </c>
      <c r="BE196" s="137">
        <v>0.0</v>
      </c>
      <c r="BF196" s="48" t="s">
        <v>307</v>
      </c>
      <c r="BG196" s="50">
        <v>1.5757557</v>
      </c>
      <c r="BH196" s="50">
        <v>154.31058</v>
      </c>
      <c r="BI196" s="50">
        <v>23.10622</v>
      </c>
      <c r="BJ196" s="50">
        <v>12.0356116</v>
      </c>
      <c r="BK196" s="50">
        <v>11.6822783</v>
      </c>
      <c r="BL196" s="50">
        <v>5.84113914</v>
      </c>
      <c r="BM196" s="50">
        <v>2.0</v>
      </c>
      <c r="BN196" s="50">
        <v>972.587874</v>
      </c>
      <c r="BO196" s="50">
        <v>946.264541</v>
      </c>
      <c r="BP196" s="50">
        <v>6.35076873</v>
      </c>
      <c r="BQ196" s="50">
        <v>149.0</v>
      </c>
      <c r="BR196" s="169">
        <v>105.898814</v>
      </c>
      <c r="BS196" s="50">
        <v>79.5754805</v>
      </c>
      <c r="BT196" s="50">
        <v>0.53406363</v>
      </c>
      <c r="BU196" s="50">
        <v>149.0</v>
      </c>
      <c r="BV196" s="152">
        <v>5.34298669</v>
      </c>
      <c r="BW196" s="50">
        <v>3.92965336</v>
      </c>
      <c r="BX196" s="50">
        <v>0.49120667</v>
      </c>
      <c r="BY196" s="50">
        <v>8.0</v>
      </c>
      <c r="BZ196" s="139">
        <f t="shared" si="19"/>
        <v>1.38331705</v>
      </c>
      <c r="CA196" s="140">
        <f t="shared" si="20"/>
        <v>61.94410751</v>
      </c>
      <c r="CB196" s="141">
        <f t="shared" si="21"/>
        <v>531.5270548</v>
      </c>
      <c r="CC196" s="141">
        <f t="shared" si="22"/>
        <v>6.844222463</v>
      </c>
      <c r="CD196" s="187">
        <f t="shared" si="23"/>
        <v>0.1488387893</v>
      </c>
    </row>
    <row r="197" ht="15.75" customHeight="1">
      <c r="A197" s="111">
        <f t="shared" si="9"/>
        <v>11.51012891</v>
      </c>
      <c r="B197" s="112" t="s">
        <v>1046</v>
      </c>
      <c r="C197" s="112" t="s">
        <v>1047</v>
      </c>
      <c r="D197" s="113">
        <v>6.0</v>
      </c>
      <c r="E197" s="111">
        <v>0.841</v>
      </c>
      <c r="F197" s="111">
        <v>0.005</v>
      </c>
      <c r="G197" s="114">
        <v>86.88</v>
      </c>
      <c r="H197" s="114">
        <v>0.46</v>
      </c>
      <c r="I197" s="114" t="s">
        <v>273</v>
      </c>
      <c r="J197" s="115">
        <f t="shared" si="10"/>
        <v>5.694599061</v>
      </c>
      <c r="K197" s="144" t="s">
        <v>368</v>
      </c>
      <c r="L197" s="157" t="s">
        <v>654</v>
      </c>
      <c r="M197" s="114" t="s">
        <v>444</v>
      </c>
      <c r="N197" s="154">
        <v>-0.21</v>
      </c>
      <c r="O197" s="118">
        <f t="shared" si="11"/>
        <v>5.484599061</v>
      </c>
      <c r="P197" s="119">
        <f t="shared" si="12"/>
        <v>-0.2978396245</v>
      </c>
      <c r="Q197" s="114" t="s">
        <v>502</v>
      </c>
      <c r="R197" s="120">
        <v>60.0</v>
      </c>
      <c r="S197" s="97" t="str">
        <f t="shared" si="4"/>
        <v>HIP_72848_</v>
      </c>
      <c r="T197" s="121">
        <v>1.0</v>
      </c>
      <c r="U197" s="121">
        <v>1.0</v>
      </c>
      <c r="V197" s="165">
        <v>1.0</v>
      </c>
      <c r="W197" s="120">
        <v>0.0</v>
      </c>
      <c r="X197" s="120">
        <v>0.0</v>
      </c>
      <c r="Y197" s="122">
        <f t="shared" si="13"/>
        <v>3</v>
      </c>
      <c r="Z197" s="143">
        <v>-4.392</v>
      </c>
      <c r="AA197" s="114" t="s">
        <v>537</v>
      </c>
      <c r="AB197" s="147">
        <v>3.9</v>
      </c>
      <c r="AC197" s="126" t="s">
        <v>297</v>
      </c>
      <c r="AD197" s="127">
        <v>0.86</v>
      </c>
      <c r="AE197" s="104" t="str">
        <f t="shared" si="14"/>
        <v>K0.5V</v>
      </c>
      <c r="AF197" s="104" t="str">
        <f t="shared" si="5"/>
        <v>HIP_72848_</v>
      </c>
      <c r="AG197" s="103">
        <v>0.0</v>
      </c>
      <c r="AH197" s="104" t="str">
        <f t="shared" si="174"/>
        <v>HD_131511_</v>
      </c>
      <c r="AI197" s="179" t="s">
        <v>563</v>
      </c>
      <c r="AJ197" s="149">
        <v>5291.0</v>
      </c>
      <c r="AK197" s="45">
        <v>12.0</v>
      </c>
      <c r="AL197" s="3" t="s">
        <v>636</v>
      </c>
      <c r="AM197" s="130"/>
      <c r="AN197" s="130">
        <v>4.55</v>
      </c>
      <c r="AO197" s="131">
        <v>0.04</v>
      </c>
      <c r="AP197" s="3" t="s">
        <v>636</v>
      </c>
      <c r="AQ197" s="130">
        <v>0.08</v>
      </c>
      <c r="AR197" s="131">
        <v>0.02</v>
      </c>
      <c r="AS197" s="3" t="s">
        <v>636</v>
      </c>
      <c r="AT197" s="132">
        <f t="shared" si="15"/>
        <v>0.8446121207</v>
      </c>
      <c r="AU197" s="133">
        <v>0.0</v>
      </c>
      <c r="AV197" s="150">
        <v>0.0</v>
      </c>
      <c r="AW197" s="3">
        <v>1.0</v>
      </c>
      <c r="AX197" s="67">
        <v>2.0</v>
      </c>
      <c r="AY197" s="67">
        <v>1.0</v>
      </c>
      <c r="AZ197" s="67">
        <f t="shared" si="17"/>
        <v>4</v>
      </c>
      <c r="BA197" s="135">
        <f t="shared" si="7"/>
        <v>3</v>
      </c>
      <c r="BB197" s="170" t="s">
        <v>509</v>
      </c>
      <c r="BC197" s="48" t="str">
        <f t="shared" ref="BC197:BD197" si="220">B197</f>
        <v>HIP_72848_</v>
      </c>
      <c r="BD197" s="106" t="str">
        <f t="shared" si="220"/>
        <v>HD_131511_</v>
      </c>
      <c r="BE197" s="137">
        <v>0.0</v>
      </c>
      <c r="BF197" s="48" t="s">
        <v>383</v>
      </c>
      <c r="BG197" s="50">
        <v>0.81523525</v>
      </c>
      <c r="BH197" s="50">
        <v>223.34903</v>
      </c>
      <c r="BI197" s="50">
        <v>19.152798</v>
      </c>
      <c r="BJ197" s="50">
        <v>7.31116932</v>
      </c>
      <c r="BK197" s="50">
        <v>6.78116932</v>
      </c>
      <c r="BL197" s="50">
        <v>2.26038977</v>
      </c>
      <c r="BM197" s="50">
        <v>3.0</v>
      </c>
      <c r="BN197" s="50">
        <v>186.094905</v>
      </c>
      <c r="BO197" s="50">
        <v>183.091572</v>
      </c>
      <c r="BP197" s="50">
        <v>10.7700924</v>
      </c>
      <c r="BQ197" s="50">
        <v>17.0</v>
      </c>
      <c r="BR197" s="50">
        <v>18.4243248</v>
      </c>
      <c r="BS197" s="50">
        <v>15.4209915</v>
      </c>
      <c r="BT197" s="50">
        <v>0.90711715</v>
      </c>
      <c r="BU197" s="50">
        <v>17.0</v>
      </c>
      <c r="BV197" s="152">
        <v>5.50573916</v>
      </c>
      <c r="BW197" s="50">
        <v>2.85573916</v>
      </c>
      <c r="BX197" s="50">
        <v>0.19038261</v>
      </c>
      <c r="BY197" s="50">
        <v>15.0</v>
      </c>
      <c r="BZ197" s="139">
        <f t="shared" si="19"/>
        <v>0.7097087959</v>
      </c>
      <c r="CA197" s="140">
        <f t="shared" si="20"/>
        <v>61.65950019</v>
      </c>
      <c r="CB197" s="141">
        <f t="shared" si="21"/>
        <v>235.4880334</v>
      </c>
      <c r="CC197" s="141">
        <f t="shared" si="22"/>
        <v>11.51995199</v>
      </c>
      <c r="CD197" s="174">
        <f t="shared" si="23"/>
        <v>0.2153414784</v>
      </c>
    </row>
    <row r="198" ht="15.75" customHeight="1">
      <c r="A198" s="111">
        <f t="shared" si="9"/>
        <v>10.35840066</v>
      </c>
      <c r="B198" s="112" t="s">
        <v>1048</v>
      </c>
      <c r="C198" s="112" t="s">
        <v>1049</v>
      </c>
      <c r="D198" s="113">
        <v>6.05</v>
      </c>
      <c r="E198" s="111">
        <v>0.862</v>
      </c>
      <c r="F198" s="111">
        <v>0.015</v>
      </c>
      <c r="G198" s="114">
        <v>96.54</v>
      </c>
      <c r="H198" s="114">
        <v>0.0435</v>
      </c>
      <c r="I198" s="114" t="s">
        <v>577</v>
      </c>
      <c r="J198" s="115">
        <f t="shared" si="10"/>
        <v>5.973536472</v>
      </c>
      <c r="K198" s="144" t="s">
        <v>368</v>
      </c>
      <c r="L198" s="157" t="s">
        <v>1050</v>
      </c>
      <c r="M198" s="114" t="s">
        <v>372</v>
      </c>
      <c r="N198" s="154">
        <v>-0.245</v>
      </c>
      <c r="O198" s="118">
        <f t="shared" si="11"/>
        <v>5.728536472</v>
      </c>
      <c r="P198" s="119">
        <f t="shared" si="12"/>
        <v>-0.395414589</v>
      </c>
      <c r="Q198" s="114" t="s">
        <v>209</v>
      </c>
      <c r="R198" s="120">
        <v>49.0</v>
      </c>
      <c r="S198" s="97" t="str">
        <f t="shared" si="4"/>
        <v>HIP_13402_</v>
      </c>
      <c r="T198" s="120">
        <v>0.0</v>
      </c>
      <c r="U198" s="120">
        <v>0.0</v>
      </c>
      <c r="V198" s="155">
        <v>2.0</v>
      </c>
      <c r="W198" s="120">
        <v>0.0</v>
      </c>
      <c r="X198" s="120">
        <v>0.0</v>
      </c>
      <c r="Y198" s="156">
        <f t="shared" si="13"/>
        <v>2</v>
      </c>
      <c r="Z198" s="143">
        <v>-4.311</v>
      </c>
      <c r="AA198" s="114" t="s">
        <v>408</v>
      </c>
      <c r="AB198" s="175">
        <v>6.2</v>
      </c>
      <c r="AC198" s="126" t="s">
        <v>297</v>
      </c>
      <c r="AD198" s="127">
        <v>0.82</v>
      </c>
      <c r="AE198" s="104" t="str">
        <f t="shared" si="14"/>
        <v>K1.5V(k)</v>
      </c>
      <c r="AF198" s="104" t="str">
        <f t="shared" si="5"/>
        <v>HIP_13402_</v>
      </c>
      <c r="AG198" s="103">
        <v>1.0</v>
      </c>
      <c r="AH198" s="104" t="str">
        <f t="shared" si="174"/>
        <v>HD_17925_</v>
      </c>
      <c r="AI198" s="179" t="s">
        <v>563</v>
      </c>
      <c r="AJ198" s="149">
        <v>5167.0</v>
      </c>
      <c r="AK198" s="45">
        <v>44.0</v>
      </c>
      <c r="AL198" s="3" t="s">
        <v>518</v>
      </c>
      <c r="AM198" s="130"/>
      <c r="AN198" s="130">
        <v>4.58</v>
      </c>
      <c r="AO198" s="131">
        <v>0.02</v>
      </c>
      <c r="AP198" s="3" t="s">
        <v>518</v>
      </c>
      <c r="AQ198" s="130">
        <v>0.18</v>
      </c>
      <c r="AR198" s="131">
        <v>0.08</v>
      </c>
      <c r="AS198" s="3" t="s">
        <v>518</v>
      </c>
      <c r="AT198" s="132">
        <f t="shared" si="15"/>
        <v>0.791531909</v>
      </c>
      <c r="AU198" s="133">
        <v>0.0</v>
      </c>
      <c r="AV198" s="150">
        <v>0.0</v>
      </c>
      <c r="AW198" s="3">
        <v>1.0</v>
      </c>
      <c r="AX198" s="64">
        <v>1.0</v>
      </c>
      <c r="AY198" s="67">
        <v>1.0</v>
      </c>
      <c r="AZ198" s="67">
        <f t="shared" si="17"/>
        <v>3</v>
      </c>
      <c r="BA198" s="135">
        <f t="shared" si="7"/>
        <v>2</v>
      </c>
      <c r="BB198" s="151" t="s">
        <v>385</v>
      </c>
      <c r="BC198" s="48" t="str">
        <f t="shared" ref="BC198:BD198" si="221">B198</f>
        <v>HIP_13402_</v>
      </c>
      <c r="BD198" s="106" t="str">
        <f t="shared" si="221"/>
        <v>HD_17925_</v>
      </c>
      <c r="BE198" s="137">
        <v>0.0</v>
      </c>
      <c r="BF198" s="48" t="s">
        <v>133</v>
      </c>
      <c r="BG198" s="50">
        <v>0.76902556</v>
      </c>
      <c r="BH198" s="50">
        <v>43.13387</v>
      </c>
      <c r="BI198" s="50">
        <v>-12.769714</v>
      </c>
      <c r="BJ198" s="50">
        <v>6.09168307</v>
      </c>
      <c r="BK198" s="50">
        <v>5.73834973</v>
      </c>
      <c r="BL198" s="50">
        <v>2.86917487</v>
      </c>
      <c r="BM198" s="50">
        <v>2.0</v>
      </c>
      <c r="BN198" s="50">
        <v>236.466498</v>
      </c>
      <c r="BO198" s="50">
        <v>232.403164</v>
      </c>
      <c r="BP198" s="50">
        <v>10.1044854</v>
      </c>
      <c r="BQ198" s="50">
        <v>23.0</v>
      </c>
      <c r="BR198" s="50">
        <v>23.638567</v>
      </c>
      <c r="BS198" s="50">
        <v>19.5752337</v>
      </c>
      <c r="BT198" s="50">
        <v>0.85109712</v>
      </c>
      <c r="BU198" s="50">
        <v>23.0</v>
      </c>
      <c r="BV198" s="152">
        <v>5.43837084</v>
      </c>
      <c r="BW198" s="50">
        <v>3.14170417</v>
      </c>
      <c r="BX198" s="50">
        <v>0.24166955</v>
      </c>
      <c r="BY198" s="50">
        <v>13.0</v>
      </c>
      <c r="BZ198" s="139">
        <f t="shared" si="19"/>
        <v>0.6342970704</v>
      </c>
      <c r="CA198" s="140">
        <f t="shared" si="20"/>
        <v>61.23503917</v>
      </c>
      <c r="CB198" s="141">
        <f t="shared" si="21"/>
        <v>203.7651549</v>
      </c>
      <c r="CC198" s="141">
        <f t="shared" si="22"/>
        <v>12.47919899</v>
      </c>
      <c r="CD198" s="174">
        <f t="shared" si="23"/>
        <v>0.2242912282</v>
      </c>
    </row>
    <row r="199" ht="15.75" customHeight="1">
      <c r="A199" s="111">
        <f t="shared" si="9"/>
        <v>12.56368216</v>
      </c>
      <c r="B199" s="112" t="s">
        <v>1051</v>
      </c>
      <c r="C199" s="112" t="s">
        <v>1052</v>
      </c>
      <c r="D199" s="113">
        <v>5.95</v>
      </c>
      <c r="E199" s="111">
        <v>0.754</v>
      </c>
      <c r="F199" s="111">
        <v>0.009</v>
      </c>
      <c r="G199" s="114">
        <v>79.5945</v>
      </c>
      <c r="H199" s="114">
        <v>0.0607</v>
      </c>
      <c r="I199" s="114" t="s">
        <v>577</v>
      </c>
      <c r="J199" s="115">
        <f t="shared" si="10"/>
        <v>5.454415295</v>
      </c>
      <c r="K199" s="144" t="s">
        <v>368</v>
      </c>
      <c r="L199" s="145" t="s">
        <v>1053</v>
      </c>
      <c r="M199" s="114" t="s">
        <v>372</v>
      </c>
      <c r="N199" s="154">
        <v>-0.14</v>
      </c>
      <c r="O199" s="118">
        <f t="shared" si="11"/>
        <v>5.314415295</v>
      </c>
      <c r="P199" s="119">
        <f t="shared" si="12"/>
        <v>-0.2297661178</v>
      </c>
      <c r="Q199" s="154" t="s">
        <v>502</v>
      </c>
      <c r="R199" s="120">
        <v>71.0</v>
      </c>
      <c r="S199" s="97" t="str">
        <f t="shared" si="4"/>
        <v>HIP_40693_</v>
      </c>
      <c r="T199" s="121">
        <v>1.0</v>
      </c>
      <c r="U199" s="121">
        <v>1.0</v>
      </c>
      <c r="V199" s="165">
        <v>1.0</v>
      </c>
      <c r="W199" s="120">
        <v>0.0</v>
      </c>
      <c r="X199" s="120">
        <v>0.0</v>
      </c>
      <c r="Y199" s="122">
        <f t="shared" si="13"/>
        <v>3</v>
      </c>
      <c r="Z199" s="146">
        <v>-4.987</v>
      </c>
      <c r="AA199" s="114" t="s">
        <v>537</v>
      </c>
      <c r="AB199" s="147">
        <v>2.2</v>
      </c>
      <c r="AC199" s="126" t="s">
        <v>297</v>
      </c>
      <c r="AD199" s="127">
        <v>0.93</v>
      </c>
      <c r="AE199" s="104" t="str">
        <f t="shared" si="14"/>
        <v>G8+V</v>
      </c>
      <c r="AF199" s="104" t="str">
        <f t="shared" si="5"/>
        <v>HIP_40693_</v>
      </c>
      <c r="AG199" s="103">
        <v>1.0</v>
      </c>
      <c r="AH199" s="104" t="str">
        <f t="shared" si="174"/>
        <v>HD_69830_</v>
      </c>
      <c r="AI199" s="148" t="s">
        <v>379</v>
      </c>
      <c r="AJ199" s="149">
        <v>5442.0</v>
      </c>
      <c r="AK199" s="45">
        <v>30.0</v>
      </c>
      <c r="AL199" s="3" t="s">
        <v>518</v>
      </c>
      <c r="AM199" s="130"/>
      <c r="AN199" s="130">
        <v>4.53</v>
      </c>
      <c r="AO199" s="131">
        <v>0.02</v>
      </c>
      <c r="AP199" s="3" t="s">
        <v>518</v>
      </c>
      <c r="AQ199" s="130">
        <v>-0.02</v>
      </c>
      <c r="AR199" s="131">
        <v>0.04</v>
      </c>
      <c r="AS199" s="3" t="s">
        <v>518</v>
      </c>
      <c r="AT199" s="132">
        <f t="shared" si="15"/>
        <v>0.8634804537</v>
      </c>
      <c r="AU199" s="133">
        <v>0.0</v>
      </c>
      <c r="AV199" s="150">
        <v>0.0</v>
      </c>
      <c r="AW199" s="3">
        <v>1.0</v>
      </c>
      <c r="AX199" s="67">
        <v>2.0</v>
      </c>
      <c r="AY199" s="67">
        <v>1.0</v>
      </c>
      <c r="AZ199" s="67">
        <f t="shared" si="17"/>
        <v>4</v>
      </c>
      <c r="BA199" s="135">
        <f t="shared" si="7"/>
        <v>3</v>
      </c>
      <c r="BB199" s="170" t="s">
        <v>509</v>
      </c>
      <c r="BC199" s="48" t="str">
        <f t="shared" ref="BC199:BD199" si="222">B199</f>
        <v>HIP_40693_</v>
      </c>
      <c r="BD199" s="106" t="str">
        <f t="shared" si="222"/>
        <v>HD_69830_</v>
      </c>
      <c r="BE199" s="177" t="s">
        <v>539</v>
      </c>
      <c r="BF199" s="48" t="s">
        <v>274</v>
      </c>
      <c r="BG199" s="50">
        <v>0.86751139</v>
      </c>
      <c r="BH199" s="50">
        <v>124.59978</v>
      </c>
      <c r="BI199" s="50">
        <v>-12.632174</v>
      </c>
      <c r="BJ199" s="50">
        <v>7.68604606</v>
      </c>
      <c r="BK199" s="50">
        <v>7.15604606</v>
      </c>
      <c r="BL199" s="50">
        <v>2.38534869</v>
      </c>
      <c r="BM199" s="50">
        <v>3.0</v>
      </c>
      <c r="BN199" s="50">
        <v>196.56991</v>
      </c>
      <c r="BO199" s="50">
        <v>193.213244</v>
      </c>
      <c r="BP199" s="50">
        <v>10.1691181</v>
      </c>
      <c r="BQ199" s="50">
        <v>19.0</v>
      </c>
      <c r="BR199" s="50">
        <v>19.6256237</v>
      </c>
      <c r="BS199" s="50">
        <v>16.2689571</v>
      </c>
      <c r="BT199" s="50">
        <v>0.8562609</v>
      </c>
      <c r="BU199" s="50">
        <v>19.0</v>
      </c>
      <c r="BV199" s="152">
        <v>5.28525184</v>
      </c>
      <c r="BW199" s="50">
        <v>2.81191851</v>
      </c>
      <c r="BX199" s="50">
        <v>0.20085132</v>
      </c>
      <c r="BY199" s="50">
        <v>14.0</v>
      </c>
      <c r="BZ199" s="139">
        <f t="shared" si="19"/>
        <v>0.7675681422</v>
      </c>
      <c r="CA199" s="140">
        <f t="shared" si="20"/>
        <v>61.09420249</v>
      </c>
      <c r="CB199" s="141">
        <f t="shared" si="21"/>
        <v>254.7016299</v>
      </c>
      <c r="CC199" s="141">
        <f t="shared" si="22"/>
        <v>10.65221795</v>
      </c>
      <c r="CD199" s="187">
        <f t="shared" si="23"/>
        <v>0.1973073179</v>
      </c>
    </row>
    <row r="200" ht="15.75" customHeight="1">
      <c r="A200" s="111">
        <f t="shared" si="9"/>
        <v>2.546862266</v>
      </c>
      <c r="B200" s="112" t="s">
        <v>1054</v>
      </c>
      <c r="C200" s="112" t="s">
        <v>1055</v>
      </c>
      <c r="D200" s="113">
        <v>7.49</v>
      </c>
      <c r="E200" s="111">
        <v>1.502</v>
      </c>
      <c r="F200" s="111">
        <v>0.014</v>
      </c>
      <c r="G200" s="114">
        <v>392.64</v>
      </c>
      <c r="H200" s="114">
        <v>0.67</v>
      </c>
      <c r="I200" s="114" t="s">
        <v>273</v>
      </c>
      <c r="J200" s="115">
        <f t="shared" si="10"/>
        <v>10.45997271</v>
      </c>
      <c r="K200" s="116" t="s">
        <v>896</v>
      </c>
      <c r="L200" s="193" t="s">
        <v>1056</v>
      </c>
      <c r="M200" s="114" t="s">
        <v>1013</v>
      </c>
      <c r="N200" s="154">
        <v>-1.67</v>
      </c>
      <c r="O200" s="118">
        <f t="shared" si="11"/>
        <v>8.789972705</v>
      </c>
      <c r="P200" s="119">
        <f t="shared" si="12"/>
        <v>-1.619989082</v>
      </c>
      <c r="Q200" s="114" t="s">
        <v>502</v>
      </c>
      <c r="R200" s="120">
        <v>1.0</v>
      </c>
      <c r="S200" s="97" t="str">
        <f t="shared" si="4"/>
        <v>HIP_54035_</v>
      </c>
      <c r="T200" s="121">
        <v>1.0</v>
      </c>
      <c r="U200" s="121">
        <v>1.0</v>
      </c>
      <c r="V200" s="155">
        <v>2.0</v>
      </c>
      <c r="W200" s="120">
        <v>0.0</v>
      </c>
      <c r="X200" s="120">
        <v>0.0</v>
      </c>
      <c r="Y200" s="156">
        <f t="shared" si="13"/>
        <v>4</v>
      </c>
      <c r="Z200" s="146">
        <v>-5.451</v>
      </c>
      <c r="AA200" s="114" t="s">
        <v>408</v>
      </c>
      <c r="AB200" s="147">
        <v>1.6</v>
      </c>
      <c r="AC200" s="126" t="s">
        <v>297</v>
      </c>
      <c r="AD200" s="127">
        <v>0.44</v>
      </c>
      <c r="AE200" s="104" t="str">
        <f t="shared" si="14"/>
        <v>M2V</v>
      </c>
      <c r="AF200" s="104" t="str">
        <f t="shared" si="5"/>
        <v>HIP_54035_</v>
      </c>
      <c r="AG200" s="103">
        <v>0.0</v>
      </c>
      <c r="AH200" s="104" t="str">
        <f t="shared" si="174"/>
        <v>HD_95735_</v>
      </c>
      <c r="AI200" s="194" t="s">
        <v>898</v>
      </c>
      <c r="AJ200" s="149">
        <v>3601.0</v>
      </c>
      <c r="AK200" s="45">
        <v>51.0</v>
      </c>
      <c r="AL200" s="3" t="s">
        <v>1057</v>
      </c>
      <c r="AM200" s="130"/>
      <c r="AN200" s="130">
        <v>4.87</v>
      </c>
      <c r="AO200" s="131">
        <v>0.07</v>
      </c>
      <c r="AP200" s="3" t="s">
        <v>1057</v>
      </c>
      <c r="AQ200" s="130">
        <v>-0.09</v>
      </c>
      <c r="AR200" s="131">
        <v>0.16</v>
      </c>
      <c r="AS200" s="3" t="s">
        <v>1057</v>
      </c>
      <c r="AT200" s="132">
        <f t="shared" si="15"/>
        <v>0.3979347455</v>
      </c>
      <c r="AU200" s="133">
        <v>0.0</v>
      </c>
      <c r="AV200" s="150">
        <v>0.0</v>
      </c>
      <c r="AW200" s="3">
        <v>1.0</v>
      </c>
      <c r="AX200" s="67">
        <v>2.0</v>
      </c>
      <c r="AY200" s="43">
        <v>0.0</v>
      </c>
      <c r="AZ200" s="43">
        <f t="shared" si="17"/>
        <v>3</v>
      </c>
      <c r="BA200" s="135">
        <f t="shared" si="7"/>
        <v>4</v>
      </c>
      <c r="BB200" s="151" t="s">
        <v>901</v>
      </c>
      <c r="BC200" s="48" t="str">
        <f t="shared" ref="BC200:BD200" si="223">B200</f>
        <v>HIP_54035_</v>
      </c>
      <c r="BD200" s="106" t="str">
        <f t="shared" si="223"/>
        <v>HD_95735_</v>
      </c>
      <c r="BE200" s="177" t="s">
        <v>539</v>
      </c>
      <c r="BF200" s="48" t="s">
        <v>318</v>
      </c>
      <c r="BG200" s="50">
        <v>0.40342259</v>
      </c>
      <c r="BH200" s="50">
        <v>165.83414</v>
      </c>
      <c r="BI200" s="50">
        <v>35.96988</v>
      </c>
      <c r="BJ200" s="50">
        <v>5.8128686</v>
      </c>
      <c r="BK200" s="50">
        <v>4.2228686</v>
      </c>
      <c r="BL200" s="50">
        <v>0.46920762</v>
      </c>
      <c r="BM200" s="50">
        <v>9.0</v>
      </c>
      <c r="BN200" s="50">
        <v>39.2424841</v>
      </c>
      <c r="BO200" s="50">
        <v>38.0058174</v>
      </c>
      <c r="BP200" s="50">
        <v>5.42940249</v>
      </c>
      <c r="BQ200" s="50">
        <v>7.0</v>
      </c>
      <c r="BR200" s="152">
        <v>5.72174025</v>
      </c>
      <c r="BS200" s="50">
        <v>4.30840691</v>
      </c>
      <c r="BT200" s="50">
        <v>0.53855086</v>
      </c>
      <c r="BU200" s="50">
        <v>8.0</v>
      </c>
      <c r="BV200" s="152">
        <v>5.19742376</v>
      </c>
      <c r="BW200" s="50">
        <v>0.95742376</v>
      </c>
      <c r="BX200" s="50">
        <v>0.03989266</v>
      </c>
      <c r="BY200" s="50">
        <v>24.0</v>
      </c>
      <c r="BZ200" s="139">
        <f t="shared" si="19"/>
        <v>0.1548836087</v>
      </c>
      <c r="CA200" s="140">
        <f t="shared" si="20"/>
        <v>60.81350013</v>
      </c>
      <c r="CB200" s="141">
        <f t="shared" si="21"/>
        <v>33.56445788</v>
      </c>
      <c r="CC200" s="141">
        <f t="shared" si="22"/>
        <v>34.47552759</v>
      </c>
      <c r="CD200" s="174">
        <f t="shared" si="23"/>
        <v>0.4151198159</v>
      </c>
    </row>
    <row r="201" ht="15.75" customHeight="1">
      <c r="A201" s="111">
        <f t="shared" si="9"/>
        <v>17.46529646</v>
      </c>
      <c r="B201" s="112" t="s">
        <v>1058</v>
      </c>
      <c r="C201" s="112" t="s">
        <v>1059</v>
      </c>
      <c r="D201" s="113">
        <v>5.91</v>
      </c>
      <c r="E201" s="111">
        <v>0.602</v>
      </c>
      <c r="F201" s="111">
        <v>0.004</v>
      </c>
      <c r="G201" s="114">
        <v>57.2564</v>
      </c>
      <c r="H201" s="114">
        <v>0.0371</v>
      </c>
      <c r="I201" s="114" t="s">
        <v>577</v>
      </c>
      <c r="J201" s="115">
        <f t="shared" si="10"/>
        <v>4.699120191</v>
      </c>
      <c r="K201" s="144" t="s">
        <v>368</v>
      </c>
      <c r="L201" s="145" t="s">
        <v>507</v>
      </c>
      <c r="M201" s="114" t="s">
        <v>281</v>
      </c>
      <c r="N201" s="154">
        <v>-0.065</v>
      </c>
      <c r="O201" s="118">
        <f t="shared" si="11"/>
        <v>4.634120191</v>
      </c>
      <c r="P201" s="119">
        <f t="shared" si="12"/>
        <v>0.0423519235</v>
      </c>
      <c r="Q201" s="154" t="s">
        <v>502</v>
      </c>
      <c r="R201" s="120">
        <v>121.0</v>
      </c>
      <c r="S201" s="97" t="str">
        <f t="shared" si="4"/>
        <v>HIP_100017_</v>
      </c>
      <c r="T201" s="121">
        <v>1.0</v>
      </c>
      <c r="U201" s="121">
        <v>1.0</v>
      </c>
      <c r="V201" s="165">
        <v>1.0</v>
      </c>
      <c r="W201" s="120">
        <v>0.0</v>
      </c>
      <c r="X201" s="120">
        <v>0.0</v>
      </c>
      <c r="Y201" s="122">
        <f t="shared" si="13"/>
        <v>3</v>
      </c>
      <c r="Z201" s="143">
        <v>-4.927</v>
      </c>
      <c r="AA201" s="114" t="s">
        <v>821</v>
      </c>
      <c r="AB201" s="147">
        <v>2.7</v>
      </c>
      <c r="AC201" s="126" t="s">
        <v>297</v>
      </c>
      <c r="AD201" s="127">
        <v>1.08</v>
      </c>
      <c r="AE201" s="104" t="str">
        <f t="shared" si="14"/>
        <v>G0V</v>
      </c>
      <c r="AF201" s="104" t="str">
        <f t="shared" si="5"/>
        <v>HIP_100017_</v>
      </c>
      <c r="AG201" s="103">
        <v>1.0</v>
      </c>
      <c r="AH201" s="104" t="str">
        <f t="shared" si="174"/>
        <v>HD_193664_</v>
      </c>
      <c r="AI201" s="148" t="s">
        <v>379</v>
      </c>
      <c r="AJ201" s="149">
        <v>5932.0</v>
      </c>
      <c r="AK201" s="45">
        <v>15.0</v>
      </c>
      <c r="AL201" s="3" t="s">
        <v>636</v>
      </c>
      <c r="AM201" s="130"/>
      <c r="AN201" s="130">
        <v>4.54</v>
      </c>
      <c r="AO201" s="131">
        <v>0.03</v>
      </c>
      <c r="AP201" s="3" t="s">
        <v>636</v>
      </c>
      <c r="AQ201" s="130">
        <v>-0.07</v>
      </c>
      <c r="AR201" s="131">
        <v>0.02</v>
      </c>
      <c r="AS201" s="3" t="s">
        <v>636</v>
      </c>
      <c r="AT201" s="132">
        <f t="shared" si="15"/>
        <v>0.9940914119</v>
      </c>
      <c r="AU201" s="133">
        <v>0.0</v>
      </c>
      <c r="AV201" s="150">
        <v>0.0</v>
      </c>
      <c r="AW201" s="3">
        <v>1.0</v>
      </c>
      <c r="AX201" s="67">
        <v>2.0</v>
      </c>
      <c r="AY201" s="67">
        <v>1.0</v>
      </c>
      <c r="AZ201" s="67">
        <f t="shared" si="17"/>
        <v>4</v>
      </c>
      <c r="BA201" s="135">
        <f t="shared" si="7"/>
        <v>3</v>
      </c>
      <c r="BB201" s="170" t="s">
        <v>509</v>
      </c>
      <c r="BC201" s="48" t="str">
        <f t="shared" ref="BC201:BD201" si="224">B201</f>
        <v>HIP_100017_</v>
      </c>
      <c r="BD201" s="106" t="str">
        <f t="shared" si="224"/>
        <v>HD_193664_</v>
      </c>
      <c r="BE201" s="137">
        <v>0.0</v>
      </c>
      <c r="BF201" s="48" t="s">
        <v>51</v>
      </c>
      <c r="BG201" s="50">
        <v>0.92415692</v>
      </c>
      <c r="BH201" s="50">
        <v>304.38052</v>
      </c>
      <c r="BI201" s="50">
        <v>66.85369</v>
      </c>
      <c r="BJ201" s="50">
        <v>8.36289655</v>
      </c>
      <c r="BK201" s="50">
        <v>8.18622988</v>
      </c>
      <c r="BL201" s="50">
        <v>8.18622988</v>
      </c>
      <c r="BM201" s="50">
        <v>1.0</v>
      </c>
      <c r="BN201" s="50">
        <v>671.387954</v>
      </c>
      <c r="BO201" s="50">
        <v>663.08462</v>
      </c>
      <c r="BP201" s="50">
        <v>14.1081834</v>
      </c>
      <c r="BQ201" s="50">
        <v>47.0</v>
      </c>
      <c r="BR201" s="169">
        <v>64.081251</v>
      </c>
      <c r="BS201" s="50">
        <v>55.7779177</v>
      </c>
      <c r="BT201" s="50">
        <v>1.18676421</v>
      </c>
      <c r="BU201" s="50">
        <v>47.0</v>
      </c>
      <c r="BV201" s="152">
        <v>5.19169761</v>
      </c>
      <c r="BW201" s="50">
        <v>4.13169761</v>
      </c>
      <c r="BX201" s="50">
        <v>0.68861627</v>
      </c>
      <c r="BY201" s="50">
        <v>6.0</v>
      </c>
      <c r="BZ201" s="139">
        <f t="shared" si="19"/>
        <v>1.049967755</v>
      </c>
      <c r="CA201" s="140">
        <f t="shared" si="20"/>
        <v>60.11737375</v>
      </c>
      <c r="CB201" s="141">
        <f t="shared" si="21"/>
        <v>378.1375897</v>
      </c>
      <c r="CC201" s="141">
        <f t="shared" si="22"/>
        <v>8.451623268</v>
      </c>
      <c r="CD201" s="187">
        <f t="shared" si="23"/>
        <v>0.1671869543</v>
      </c>
    </row>
    <row r="202" ht="15.75" customHeight="1">
      <c r="A202" s="111">
        <f t="shared" si="9"/>
        <v>8.847709682</v>
      </c>
      <c r="B202" s="112" t="s">
        <v>1060</v>
      </c>
      <c r="C202" s="112" t="s">
        <v>1061</v>
      </c>
      <c r="D202" s="113">
        <v>6.22</v>
      </c>
      <c r="E202" s="111">
        <v>1.049</v>
      </c>
      <c r="F202" s="111">
        <v>0.011</v>
      </c>
      <c r="G202" s="114">
        <v>113.0236</v>
      </c>
      <c r="H202" s="114">
        <v>0.0324</v>
      </c>
      <c r="I202" s="114" t="s">
        <v>577</v>
      </c>
      <c r="J202" s="115">
        <f t="shared" si="10"/>
        <v>6.485845681</v>
      </c>
      <c r="K202" s="144" t="s">
        <v>368</v>
      </c>
      <c r="L202" s="157" t="s">
        <v>1062</v>
      </c>
      <c r="M202" s="114" t="s">
        <v>281</v>
      </c>
      <c r="N202" s="154">
        <v>-0.37</v>
      </c>
      <c r="O202" s="118">
        <f t="shared" si="11"/>
        <v>6.115845681</v>
      </c>
      <c r="P202" s="119">
        <f t="shared" si="12"/>
        <v>-0.5503382724</v>
      </c>
      <c r="Q202" s="114" t="s">
        <v>502</v>
      </c>
      <c r="R202" s="120">
        <v>34.0</v>
      </c>
      <c r="S202" s="97" t="str">
        <f t="shared" si="4"/>
        <v>HIP_23311_</v>
      </c>
      <c r="T202" s="121">
        <v>1.0</v>
      </c>
      <c r="U202" s="121">
        <v>1.0</v>
      </c>
      <c r="V202" s="155">
        <v>2.0</v>
      </c>
      <c r="W202" s="120">
        <v>0.0</v>
      </c>
      <c r="X202" s="120">
        <v>0.0</v>
      </c>
      <c r="Y202" s="156">
        <f t="shared" si="13"/>
        <v>4</v>
      </c>
      <c r="Z202" s="143">
        <v>-4.948</v>
      </c>
      <c r="AA202" s="114" t="s">
        <v>408</v>
      </c>
      <c r="AB202" s="147">
        <v>1.4</v>
      </c>
      <c r="AC202" s="126" t="s">
        <v>297</v>
      </c>
      <c r="AD202" s="127">
        <v>0.75</v>
      </c>
      <c r="AE202" s="104" t="str">
        <f t="shared" si="14"/>
        <v>K3+V</v>
      </c>
      <c r="AF202" s="104" t="str">
        <f t="shared" si="5"/>
        <v>HIP_23311_</v>
      </c>
      <c r="AG202" s="103">
        <v>1.0</v>
      </c>
      <c r="AH202" s="104" t="str">
        <f t="shared" si="174"/>
        <v>HD_32147_</v>
      </c>
      <c r="AI202" s="148" t="s">
        <v>379</v>
      </c>
      <c r="AJ202" s="149">
        <v>4745.0</v>
      </c>
      <c r="AK202" s="45">
        <v>42.0</v>
      </c>
      <c r="AL202" s="3" t="s">
        <v>518</v>
      </c>
      <c r="AM202" s="130"/>
      <c r="AN202" s="130">
        <v>4.57</v>
      </c>
      <c r="AO202" s="131">
        <v>0.02</v>
      </c>
      <c r="AP202" s="3" t="s">
        <v>518</v>
      </c>
      <c r="AQ202" s="130">
        <v>0.19</v>
      </c>
      <c r="AR202" s="131">
        <v>0.08</v>
      </c>
      <c r="AS202" s="3" t="s">
        <v>518</v>
      </c>
      <c r="AT202" s="132">
        <f t="shared" si="15"/>
        <v>0.7852556594</v>
      </c>
      <c r="AU202" s="133">
        <v>0.0</v>
      </c>
      <c r="AV202" s="150">
        <v>0.0</v>
      </c>
      <c r="AW202" s="3">
        <v>1.0</v>
      </c>
      <c r="AX202" s="67">
        <v>2.0</v>
      </c>
      <c r="AY202" s="67">
        <v>1.0</v>
      </c>
      <c r="AZ202" s="67">
        <f t="shared" si="17"/>
        <v>4</v>
      </c>
      <c r="BA202" s="135">
        <f t="shared" si="7"/>
        <v>4</v>
      </c>
      <c r="BB202" s="170" t="s">
        <v>509</v>
      </c>
      <c r="BC202" s="48" t="str">
        <f t="shared" ref="BC202:BD202" si="225">B202</f>
        <v>HIP_23311_</v>
      </c>
      <c r="BD202" s="106" t="str">
        <f t="shared" si="225"/>
        <v>HD_32147_</v>
      </c>
      <c r="BE202" s="177" t="s">
        <v>539</v>
      </c>
      <c r="BF202" s="48" t="s">
        <v>164</v>
      </c>
      <c r="BG202" s="50">
        <v>0.74398531</v>
      </c>
      <c r="BH202" s="50">
        <v>75.20417</v>
      </c>
      <c r="BI202" s="50">
        <v>-5.7536755</v>
      </c>
      <c r="BJ202" s="50">
        <v>5.48387809</v>
      </c>
      <c r="BK202" s="50">
        <v>4.77721142</v>
      </c>
      <c r="BL202" s="50">
        <v>1.19430286</v>
      </c>
      <c r="BM202" s="50">
        <v>4.0</v>
      </c>
      <c r="BN202" s="50">
        <v>98.505198</v>
      </c>
      <c r="BO202" s="50">
        <v>96.7385313</v>
      </c>
      <c r="BP202" s="50">
        <v>9.67385313</v>
      </c>
      <c r="BQ202" s="50">
        <v>10.0</v>
      </c>
      <c r="BR202" s="152">
        <v>9.93101432</v>
      </c>
      <c r="BS202" s="50">
        <v>8.16434766</v>
      </c>
      <c r="BT202" s="50">
        <v>0.81643477</v>
      </c>
      <c r="BU202" s="50">
        <v>10.0</v>
      </c>
      <c r="BV202" s="152">
        <v>5.27176056</v>
      </c>
      <c r="BW202" s="50">
        <v>1.9150939</v>
      </c>
      <c r="BX202" s="50">
        <v>0.10079442</v>
      </c>
      <c r="BY202" s="50">
        <v>19.0</v>
      </c>
      <c r="BZ202" s="139">
        <f t="shared" si="19"/>
        <v>0.5306777312</v>
      </c>
      <c r="CA202" s="140">
        <f t="shared" si="20"/>
        <v>59.97910763</v>
      </c>
      <c r="CB202" s="141">
        <f t="shared" si="21"/>
        <v>163.0472397</v>
      </c>
      <c r="CC202" s="141">
        <f t="shared" si="22"/>
        <v>14.26572754</v>
      </c>
      <c r="CD202" s="174">
        <f t="shared" si="23"/>
        <v>0.2401955063</v>
      </c>
    </row>
    <row r="203" ht="15.75" customHeight="1">
      <c r="A203" s="111">
        <f t="shared" si="9"/>
        <v>18.95084341</v>
      </c>
      <c r="B203" s="112" t="s">
        <v>1063</v>
      </c>
      <c r="C203" s="112" t="s">
        <v>1064</v>
      </c>
      <c r="D203" s="113">
        <v>5.93</v>
      </c>
      <c r="E203" s="111">
        <v>0.595</v>
      </c>
      <c r="F203" s="111">
        <v>0.008</v>
      </c>
      <c r="G203" s="114">
        <v>52.7681</v>
      </c>
      <c r="H203" s="114">
        <v>0.0929</v>
      </c>
      <c r="I203" s="114" t="s">
        <v>577</v>
      </c>
      <c r="J203" s="115">
        <f t="shared" si="10"/>
        <v>4.541857285</v>
      </c>
      <c r="K203" s="144" t="s">
        <v>368</v>
      </c>
      <c r="L203" s="145" t="s">
        <v>507</v>
      </c>
      <c r="M203" s="114" t="s">
        <v>281</v>
      </c>
      <c r="N203" s="154">
        <v>-0.065</v>
      </c>
      <c r="O203" s="118">
        <f t="shared" si="11"/>
        <v>4.476857285</v>
      </c>
      <c r="P203" s="119">
        <f t="shared" si="12"/>
        <v>0.105257086</v>
      </c>
      <c r="Q203" s="114" t="s">
        <v>205</v>
      </c>
      <c r="R203" s="120" t="s">
        <v>287</v>
      </c>
      <c r="S203" s="97" t="str">
        <f t="shared" si="4"/>
        <v>HIP_34017_</v>
      </c>
      <c r="T203" s="121">
        <v>1.0</v>
      </c>
      <c r="U203" s="120">
        <v>0.0</v>
      </c>
      <c r="V203" s="120">
        <v>0.0</v>
      </c>
      <c r="W203" s="120">
        <v>0.0</v>
      </c>
      <c r="X203" s="120">
        <v>0.0</v>
      </c>
      <c r="Y203" s="122">
        <f t="shared" si="13"/>
        <v>1</v>
      </c>
      <c r="Z203" s="146">
        <v>-4.96</v>
      </c>
      <c r="AA203" s="114" t="s">
        <v>645</v>
      </c>
      <c r="AB203" s="147">
        <v>2.9</v>
      </c>
      <c r="AC203" s="126" t="s">
        <v>297</v>
      </c>
      <c r="AD203" s="127">
        <v>1.08</v>
      </c>
      <c r="AE203" s="104" t="str">
        <f t="shared" si="14"/>
        <v>G0V</v>
      </c>
      <c r="AF203" s="104" t="str">
        <f t="shared" si="5"/>
        <v>HIP_34017_</v>
      </c>
      <c r="AG203" s="103">
        <v>1.0</v>
      </c>
      <c r="AH203" s="104" t="str">
        <f t="shared" si="174"/>
        <v>HD_52711_</v>
      </c>
      <c r="AI203" s="148" t="s">
        <v>379</v>
      </c>
      <c r="AJ203" s="149">
        <v>5886.0</v>
      </c>
      <c r="AK203" s="45">
        <v>10.0</v>
      </c>
      <c r="AL203" s="3" t="s">
        <v>636</v>
      </c>
      <c r="AM203" s="130"/>
      <c r="AN203" s="130">
        <v>4.3</v>
      </c>
      <c r="AO203" s="131">
        <v>0.03</v>
      </c>
      <c r="AP203" s="3" t="s">
        <v>636</v>
      </c>
      <c r="AQ203" s="130">
        <v>-0.11</v>
      </c>
      <c r="AR203" s="131">
        <v>0.01</v>
      </c>
      <c r="AS203" s="3" t="s">
        <v>636</v>
      </c>
      <c r="AT203" s="132">
        <f t="shared" si="15"/>
        <v>1.085527106</v>
      </c>
      <c r="AU203" s="133">
        <v>0.0</v>
      </c>
      <c r="AV203" s="150">
        <v>0.0</v>
      </c>
      <c r="AW203" s="3">
        <v>1.0</v>
      </c>
      <c r="AX203" s="67">
        <v>2.0</v>
      </c>
      <c r="AY203" s="67">
        <v>1.0</v>
      </c>
      <c r="AZ203" s="67">
        <f t="shared" si="17"/>
        <v>4</v>
      </c>
      <c r="BA203" s="135">
        <f t="shared" si="7"/>
        <v>1</v>
      </c>
      <c r="BB203" s="151" t="s">
        <v>385</v>
      </c>
      <c r="BC203" s="48" t="str">
        <f t="shared" ref="BC203:BD203" si="226">B203</f>
        <v>HIP_34017_</v>
      </c>
      <c r="BD203" s="106" t="str">
        <f t="shared" si="226"/>
        <v>HD_52711_</v>
      </c>
      <c r="BE203" s="177" t="s">
        <v>539</v>
      </c>
      <c r="BF203" s="48" t="s">
        <v>223</v>
      </c>
      <c r="BG203" s="50">
        <v>1.21827576</v>
      </c>
      <c r="BH203" s="50">
        <v>105.87691</v>
      </c>
      <c r="BI203" s="50">
        <v>29.33708</v>
      </c>
      <c r="BJ203" s="50">
        <v>5.64770583</v>
      </c>
      <c r="BK203" s="50">
        <v>5.47103917</v>
      </c>
      <c r="BL203" s="50">
        <v>5.47103917</v>
      </c>
      <c r="BM203" s="50">
        <v>1.0</v>
      </c>
      <c r="BN203" s="50">
        <v>452.340839</v>
      </c>
      <c r="BO203" s="50">
        <v>443.154173</v>
      </c>
      <c r="BP203" s="50">
        <v>8.52219563</v>
      </c>
      <c r="BQ203" s="50">
        <v>52.0</v>
      </c>
      <c r="BR203" s="50">
        <v>46.4619944</v>
      </c>
      <c r="BS203" s="50">
        <v>37.2753277</v>
      </c>
      <c r="BT203" s="50">
        <v>0.71683323</v>
      </c>
      <c r="BU203" s="50">
        <v>52.0</v>
      </c>
      <c r="BV203" s="152">
        <v>5.73170308</v>
      </c>
      <c r="BW203" s="50">
        <v>4.14170308</v>
      </c>
      <c r="BX203" s="50">
        <v>0.46018923</v>
      </c>
      <c r="BY203" s="50">
        <v>9.0</v>
      </c>
      <c r="BZ203" s="139">
        <f t="shared" si="19"/>
        <v>1.128830001</v>
      </c>
      <c r="CA203" s="140">
        <f t="shared" si="20"/>
        <v>59.56621435</v>
      </c>
      <c r="CB203" s="141">
        <f t="shared" si="21"/>
        <v>421.5302282</v>
      </c>
      <c r="CC203" s="141">
        <f t="shared" si="22"/>
        <v>8.151055298</v>
      </c>
      <c r="CD203" s="187">
        <f t="shared" si="23"/>
        <v>0.1656541751</v>
      </c>
    </row>
    <row r="204" ht="15.75" customHeight="1">
      <c r="A204" s="111">
        <f t="shared" si="9"/>
        <v>26.28010386</v>
      </c>
      <c r="B204" s="112" t="s">
        <v>1065</v>
      </c>
      <c r="C204" s="112" t="s">
        <v>1066</v>
      </c>
      <c r="D204" s="113">
        <v>5.91</v>
      </c>
      <c r="E204" s="111">
        <v>0.53</v>
      </c>
      <c r="F204" s="111">
        <v>0.007</v>
      </c>
      <c r="G204" s="114">
        <v>38.0516</v>
      </c>
      <c r="H204" s="114">
        <v>0.1307</v>
      </c>
      <c r="I204" s="114" t="s">
        <v>577</v>
      </c>
      <c r="J204" s="115">
        <f t="shared" si="10"/>
        <v>3.811864614</v>
      </c>
      <c r="K204" s="144" t="s">
        <v>368</v>
      </c>
      <c r="L204" s="153" t="s">
        <v>769</v>
      </c>
      <c r="M204" s="114" t="s">
        <v>281</v>
      </c>
      <c r="N204" s="154">
        <v>-0.04</v>
      </c>
      <c r="O204" s="118">
        <f t="shared" si="11"/>
        <v>3.771864614</v>
      </c>
      <c r="P204" s="119">
        <f t="shared" si="12"/>
        <v>0.3872541544</v>
      </c>
      <c r="Q204" s="114" t="s">
        <v>205</v>
      </c>
      <c r="R204" s="158" t="s">
        <v>287</v>
      </c>
      <c r="S204" s="97" t="str">
        <f t="shared" si="4"/>
        <v>HIP_42172_</v>
      </c>
      <c r="T204" s="121">
        <v>1.0</v>
      </c>
      <c r="U204" s="120">
        <v>0.0</v>
      </c>
      <c r="V204" s="120">
        <v>0.0</v>
      </c>
      <c r="W204" s="120">
        <v>0.0</v>
      </c>
      <c r="X204" s="120">
        <v>0.0</v>
      </c>
      <c r="Y204" s="122">
        <f t="shared" si="13"/>
        <v>1</v>
      </c>
      <c r="Z204" s="146">
        <v>-4.981</v>
      </c>
      <c r="AA204" s="114" t="s">
        <v>821</v>
      </c>
      <c r="AB204" s="175">
        <v>5.4</v>
      </c>
      <c r="AC204" s="126" t="s">
        <v>297</v>
      </c>
      <c r="AD204" s="127">
        <v>1.18</v>
      </c>
      <c r="AE204" s="104" t="str">
        <f t="shared" si="14"/>
        <v>F8IV-V</v>
      </c>
      <c r="AF204" s="104" t="str">
        <f t="shared" si="5"/>
        <v>HIP_42172_</v>
      </c>
      <c r="AG204" s="103">
        <v>1.0</v>
      </c>
      <c r="AH204" s="104" t="str">
        <f t="shared" si="174"/>
        <v>HD_72945_</v>
      </c>
      <c r="AI204" s="148" t="s">
        <v>379</v>
      </c>
      <c r="AJ204" s="149">
        <v>5600.0</v>
      </c>
      <c r="AK204" s="45">
        <v>50.0</v>
      </c>
      <c r="AL204" s="3" t="s">
        <v>941</v>
      </c>
      <c r="AM204" s="130"/>
      <c r="AN204" s="130">
        <v>4.4</v>
      </c>
      <c r="AO204" s="131">
        <v>0.05</v>
      </c>
      <c r="AP204" s="3" t="s">
        <v>941</v>
      </c>
      <c r="AQ204" s="130">
        <v>0.15</v>
      </c>
      <c r="AR204" s="131">
        <v>0.05</v>
      </c>
      <c r="AS204" s="3" t="s">
        <v>941</v>
      </c>
      <c r="AT204" s="132">
        <f t="shared" si="15"/>
        <v>1.659218831</v>
      </c>
      <c r="AU204" s="133">
        <v>0.0</v>
      </c>
      <c r="AV204" s="150">
        <v>0.0</v>
      </c>
      <c r="AW204" s="3">
        <v>1.0</v>
      </c>
      <c r="AX204" s="64">
        <v>1.0</v>
      </c>
      <c r="AY204" s="67">
        <v>1.0</v>
      </c>
      <c r="AZ204" s="67">
        <f t="shared" si="17"/>
        <v>3</v>
      </c>
      <c r="BA204" s="135">
        <f t="shared" si="7"/>
        <v>1</v>
      </c>
      <c r="BB204" s="151" t="s">
        <v>385</v>
      </c>
      <c r="BC204" s="48" t="str">
        <f t="shared" ref="BC204:BD204" si="227">B204</f>
        <v>HIP_42172_</v>
      </c>
      <c r="BD204" s="106" t="str">
        <f t="shared" si="227"/>
        <v>HD_72945_</v>
      </c>
      <c r="BE204" s="137">
        <v>0.0</v>
      </c>
      <c r="BF204" s="48" t="s">
        <v>283</v>
      </c>
      <c r="BG204" s="50">
        <v>1.13494485</v>
      </c>
      <c r="BH204" s="50">
        <v>128.96239</v>
      </c>
      <c r="BI204" s="50">
        <v>6.6202197</v>
      </c>
      <c r="BJ204" s="50">
        <v>10.4117354</v>
      </c>
      <c r="BK204" s="50">
        <v>10.2350687</v>
      </c>
      <c r="BL204" s="50">
        <v>10.2350687</v>
      </c>
      <c r="BM204" s="50">
        <v>1.0</v>
      </c>
      <c r="BN204" s="50">
        <v>834.517234</v>
      </c>
      <c r="BO204" s="50">
        <v>829.040568</v>
      </c>
      <c r="BP204" s="50">
        <v>26.7432441</v>
      </c>
      <c r="BQ204" s="50">
        <v>31.0</v>
      </c>
      <c r="BR204" s="169">
        <v>75.2384554</v>
      </c>
      <c r="BS204" s="50">
        <v>69.7617888</v>
      </c>
      <c r="BT204" s="50">
        <v>2.25038028</v>
      </c>
      <c r="BU204" s="50">
        <v>31.0</v>
      </c>
      <c r="BV204" s="152">
        <v>5.18961659</v>
      </c>
      <c r="BW204" s="50">
        <v>4.30628326</v>
      </c>
      <c r="BX204" s="50">
        <v>0.86125665</v>
      </c>
      <c r="BY204" s="50">
        <v>5.0</v>
      </c>
      <c r="BZ204" s="139">
        <f t="shared" si="19"/>
        <v>1.561805965</v>
      </c>
      <c r="CA204" s="140">
        <f t="shared" si="20"/>
        <v>59.42921586</v>
      </c>
      <c r="CB204" s="141">
        <f t="shared" si="21"/>
        <v>656.2924361</v>
      </c>
      <c r="CC204" s="141">
        <f t="shared" si="22"/>
        <v>6.629571311</v>
      </c>
      <c r="CD204" s="187">
        <f t="shared" si="23"/>
        <v>0.1512669792</v>
      </c>
    </row>
    <row r="205" ht="15.75" customHeight="1">
      <c r="A205" s="111">
        <f t="shared" si="9"/>
        <v>17.20406429</v>
      </c>
      <c r="B205" s="112" t="s">
        <v>1067</v>
      </c>
      <c r="C205" s="112" t="s">
        <v>1068</v>
      </c>
      <c r="D205" s="113">
        <v>5.94</v>
      </c>
      <c r="E205" s="111">
        <v>0.615</v>
      </c>
      <c r="F205" s="111">
        <v>0.008</v>
      </c>
      <c r="G205" s="114">
        <v>58.1258</v>
      </c>
      <c r="H205" s="114">
        <v>0.1151</v>
      </c>
      <c r="I205" s="114" t="s">
        <v>577</v>
      </c>
      <c r="J205" s="115">
        <f t="shared" si="10"/>
        <v>4.761844716</v>
      </c>
      <c r="K205" s="144" t="s">
        <v>368</v>
      </c>
      <c r="L205" s="145" t="s">
        <v>507</v>
      </c>
      <c r="M205" s="114" t="s">
        <v>372</v>
      </c>
      <c r="N205" s="154">
        <v>-0.065</v>
      </c>
      <c r="O205" s="118">
        <f t="shared" si="11"/>
        <v>4.696844716</v>
      </c>
      <c r="P205" s="119">
        <f t="shared" si="12"/>
        <v>0.01726211351</v>
      </c>
      <c r="Q205" s="114" t="s">
        <v>517</v>
      </c>
      <c r="R205" s="120" t="s">
        <v>287</v>
      </c>
      <c r="S205" s="97" t="str">
        <f t="shared" si="4"/>
        <v>HIP_88694_</v>
      </c>
      <c r="T205" s="121">
        <v>1.0</v>
      </c>
      <c r="U205" s="121">
        <v>1.0</v>
      </c>
      <c r="V205" s="120">
        <v>0.0</v>
      </c>
      <c r="W205" s="120">
        <v>0.0</v>
      </c>
      <c r="X205" s="120">
        <v>0.0</v>
      </c>
      <c r="Y205" s="122">
        <f t="shared" si="13"/>
        <v>2</v>
      </c>
      <c r="Z205" s="143">
        <v>-4.406</v>
      </c>
      <c r="AA205" s="114" t="s">
        <v>1069</v>
      </c>
      <c r="AB205" s="175">
        <v>7.3</v>
      </c>
      <c r="AC205" s="126" t="s">
        <v>297</v>
      </c>
      <c r="AD205" s="127">
        <v>1.08</v>
      </c>
      <c r="AE205" s="104" t="str">
        <f t="shared" si="14"/>
        <v>G0V</v>
      </c>
      <c r="AF205" s="104" t="str">
        <f t="shared" si="5"/>
        <v>HIP_88694_</v>
      </c>
      <c r="AG205" s="103">
        <v>1.0</v>
      </c>
      <c r="AH205" s="104" t="str">
        <f t="shared" si="174"/>
        <v>HD_165185_</v>
      </c>
      <c r="AI205" s="179" t="s">
        <v>563</v>
      </c>
      <c r="AJ205" s="149">
        <v>5940.0</v>
      </c>
      <c r="AK205" s="45">
        <v>18.0</v>
      </c>
      <c r="AL205" s="3" t="s">
        <v>778</v>
      </c>
      <c r="AM205" s="130"/>
      <c r="AN205" s="130">
        <v>4.46</v>
      </c>
      <c r="AO205" s="131">
        <v>0.06</v>
      </c>
      <c r="AP205" s="3" t="s">
        <v>778</v>
      </c>
      <c r="AQ205" s="130">
        <v>-0.05</v>
      </c>
      <c r="AR205" s="131">
        <v>0.03</v>
      </c>
      <c r="AS205" s="3" t="s">
        <v>778</v>
      </c>
      <c r="AT205" s="132">
        <f t="shared" si="15"/>
        <v>0.963187442</v>
      </c>
      <c r="AU205" s="133">
        <v>0.0</v>
      </c>
      <c r="AV205" s="150">
        <v>0.0</v>
      </c>
      <c r="AW205" s="3">
        <v>1.0</v>
      </c>
      <c r="AX205" s="64">
        <v>1.0</v>
      </c>
      <c r="AY205" s="67">
        <v>1.0</v>
      </c>
      <c r="AZ205" s="67">
        <f t="shared" si="17"/>
        <v>3</v>
      </c>
      <c r="BA205" s="135">
        <f t="shared" si="7"/>
        <v>2</v>
      </c>
      <c r="BB205" s="151" t="s">
        <v>385</v>
      </c>
      <c r="BC205" s="48" t="str">
        <f t="shared" ref="BC205:BD205" si="228">B205</f>
        <v>HIP_88694_</v>
      </c>
      <c r="BD205" s="106" t="str">
        <f t="shared" si="228"/>
        <v>HD_165185_</v>
      </c>
      <c r="BE205" s="137">
        <v>0.0</v>
      </c>
      <c r="BF205" s="48" t="s">
        <v>456</v>
      </c>
      <c r="BG205" s="50">
        <v>1.01331782</v>
      </c>
      <c r="BH205" s="50">
        <v>271.59882</v>
      </c>
      <c r="BI205" s="50">
        <v>-36.019787</v>
      </c>
      <c r="BJ205" s="50">
        <v>15.441665</v>
      </c>
      <c r="BK205" s="50">
        <v>15.0883317</v>
      </c>
      <c r="BL205" s="50">
        <v>7.54416583</v>
      </c>
      <c r="BM205" s="50">
        <v>2.0</v>
      </c>
      <c r="BN205" s="50">
        <v>1240.70486</v>
      </c>
      <c r="BO205" s="50">
        <v>1222.15486</v>
      </c>
      <c r="BP205" s="50">
        <v>11.6395701</v>
      </c>
      <c r="BQ205" s="50">
        <v>105.0</v>
      </c>
      <c r="BR205" s="169">
        <v>121.34797</v>
      </c>
      <c r="BS205" s="50">
        <v>102.79797</v>
      </c>
      <c r="BT205" s="50">
        <v>0.97902829</v>
      </c>
      <c r="BU205" s="50">
        <v>105.0</v>
      </c>
      <c r="BV205" s="152">
        <v>5.67855426</v>
      </c>
      <c r="BW205" s="50">
        <v>4.44188759</v>
      </c>
      <c r="BX205" s="50">
        <v>0.63455537</v>
      </c>
      <c r="BY205" s="50">
        <v>7.0</v>
      </c>
      <c r="BZ205" s="139">
        <f t="shared" si="19"/>
        <v>1.02007254</v>
      </c>
      <c r="CA205" s="140">
        <f t="shared" si="20"/>
        <v>59.29253246</v>
      </c>
      <c r="CB205" s="141">
        <f t="shared" si="21"/>
        <v>362.1033095</v>
      </c>
      <c r="CC205" s="141">
        <f t="shared" si="22"/>
        <v>8.574574589</v>
      </c>
      <c r="CD205" s="187">
        <f t="shared" si="23"/>
        <v>0.1648930633</v>
      </c>
    </row>
    <row r="206" ht="15.75" customHeight="1">
      <c r="A206" s="111">
        <f t="shared" si="9"/>
        <v>10.78699778</v>
      </c>
      <c r="B206" s="112" t="s">
        <v>1070</v>
      </c>
      <c r="C206" s="112" t="s">
        <v>1071</v>
      </c>
      <c r="D206" s="113">
        <v>6.12</v>
      </c>
      <c r="E206" s="111">
        <v>0.812</v>
      </c>
      <c r="F206" s="111">
        <v>0.015</v>
      </c>
      <c r="G206" s="114">
        <v>92.7042</v>
      </c>
      <c r="H206" s="114">
        <v>0.0454</v>
      </c>
      <c r="I206" s="114" t="s">
        <v>577</v>
      </c>
      <c r="J206" s="115">
        <f t="shared" si="10"/>
        <v>5.955497052</v>
      </c>
      <c r="K206" s="144" t="s">
        <v>368</v>
      </c>
      <c r="L206" s="157" t="s">
        <v>1072</v>
      </c>
      <c r="M206" s="114" t="s">
        <v>444</v>
      </c>
      <c r="N206" s="154">
        <v>-0.245</v>
      </c>
      <c r="O206" s="118">
        <f t="shared" si="11"/>
        <v>5.710497052</v>
      </c>
      <c r="P206" s="119">
        <f t="shared" si="12"/>
        <v>-0.3881988209</v>
      </c>
      <c r="Q206" s="114" t="s">
        <v>517</v>
      </c>
      <c r="R206" s="120" t="s">
        <v>287</v>
      </c>
      <c r="S206" s="97" t="str">
        <f t="shared" si="4"/>
        <v>HIP_10138_</v>
      </c>
      <c r="T206" s="121">
        <v>1.0</v>
      </c>
      <c r="U206" s="121">
        <v>1.0</v>
      </c>
      <c r="V206" s="120">
        <v>0.0</v>
      </c>
      <c r="W206" s="120">
        <v>0.0</v>
      </c>
      <c r="X206" s="120">
        <v>0.0</v>
      </c>
      <c r="Y206" s="122">
        <f t="shared" si="13"/>
        <v>2</v>
      </c>
      <c r="Z206" s="143">
        <v>-4.74</v>
      </c>
      <c r="AA206" s="114" t="s">
        <v>377</v>
      </c>
      <c r="AB206" s="147">
        <v>1.9</v>
      </c>
      <c r="AC206" s="126" t="s">
        <v>297</v>
      </c>
      <c r="AD206" s="127">
        <v>0.82</v>
      </c>
      <c r="AE206" s="104" t="str">
        <f t="shared" si="14"/>
        <v>K1.5V</v>
      </c>
      <c r="AF206" s="104" t="str">
        <f t="shared" si="5"/>
        <v>HIP_10138_</v>
      </c>
      <c r="AG206" s="103">
        <v>1.0</v>
      </c>
      <c r="AH206" s="104" t="str">
        <f t="shared" si="174"/>
        <v>HD_13445_</v>
      </c>
      <c r="AI206" s="179" t="s">
        <v>563</v>
      </c>
      <c r="AJ206" s="149">
        <v>5217.0</v>
      </c>
      <c r="AK206" s="45">
        <v>37.0</v>
      </c>
      <c r="AL206" s="3" t="s">
        <v>518</v>
      </c>
      <c r="AM206" s="130"/>
      <c r="AN206" s="130">
        <v>4.56</v>
      </c>
      <c r="AO206" s="131">
        <v>0.02</v>
      </c>
      <c r="AP206" s="3" t="s">
        <v>518</v>
      </c>
      <c r="AQ206" s="130">
        <v>-0.23</v>
      </c>
      <c r="AR206" s="131">
        <v>0.05</v>
      </c>
      <c r="AS206" s="3" t="s">
        <v>518</v>
      </c>
      <c r="AT206" s="132">
        <f t="shared" si="15"/>
        <v>0.7829094964</v>
      </c>
      <c r="AU206" s="133">
        <v>0.0</v>
      </c>
      <c r="AV206" s="150">
        <v>0.0</v>
      </c>
      <c r="AW206" s="3">
        <v>1.0</v>
      </c>
      <c r="AX206" s="67">
        <v>2.0</v>
      </c>
      <c r="AY206" s="67">
        <v>1.0</v>
      </c>
      <c r="AZ206" s="67">
        <f t="shared" si="17"/>
        <v>4</v>
      </c>
      <c r="BA206" s="135">
        <f t="shared" si="7"/>
        <v>2</v>
      </c>
      <c r="BB206" s="170" t="s">
        <v>509</v>
      </c>
      <c r="BC206" s="48" t="str">
        <f t="shared" ref="BC206:BD206" si="229">B206</f>
        <v>HIP_10138_</v>
      </c>
      <c r="BD206" s="106" t="str">
        <f t="shared" si="229"/>
        <v>HD_13445_</v>
      </c>
      <c r="BE206" s="137">
        <v>0.0</v>
      </c>
      <c r="BF206" s="48" t="s">
        <v>59</v>
      </c>
      <c r="BG206" s="50">
        <v>0.78693845</v>
      </c>
      <c r="BH206" s="50">
        <v>32.60806</v>
      </c>
      <c r="BI206" s="50">
        <v>-50.823723</v>
      </c>
      <c r="BJ206" s="50">
        <v>7.56324454</v>
      </c>
      <c r="BK206" s="50">
        <v>7.03324454</v>
      </c>
      <c r="BL206" s="50">
        <v>2.34441485</v>
      </c>
      <c r="BM206" s="50">
        <v>3.0</v>
      </c>
      <c r="BN206" s="50">
        <v>193.077603</v>
      </c>
      <c r="BO206" s="50">
        <v>189.897603</v>
      </c>
      <c r="BP206" s="50">
        <v>10.5498668</v>
      </c>
      <c r="BQ206" s="50">
        <v>18.0</v>
      </c>
      <c r="BR206" s="50">
        <v>19.1786536</v>
      </c>
      <c r="BS206" s="50">
        <v>15.9986536</v>
      </c>
      <c r="BT206" s="50">
        <v>0.88881409</v>
      </c>
      <c r="BU206" s="50">
        <v>18.0</v>
      </c>
      <c r="BV206" s="152">
        <v>5.23853273</v>
      </c>
      <c r="BW206" s="50">
        <v>2.76519939</v>
      </c>
      <c r="BX206" s="50">
        <v>0.19751424</v>
      </c>
      <c r="BY206" s="50">
        <v>14.0</v>
      </c>
      <c r="BZ206" s="139">
        <f t="shared" si="19"/>
        <v>0.6395884163</v>
      </c>
      <c r="CA206" s="140">
        <f t="shared" si="20"/>
        <v>59.29253246</v>
      </c>
      <c r="CB206" s="141">
        <f t="shared" si="21"/>
        <v>206.3201975</v>
      </c>
      <c r="CC206" s="141">
        <f t="shared" si="22"/>
        <v>12.42747127</v>
      </c>
      <c r="CD206" s="174">
        <f t="shared" si="23"/>
        <v>0.2171762297</v>
      </c>
    </row>
    <row r="207" ht="15.75" customHeight="1">
      <c r="A207" s="111">
        <f t="shared" si="9"/>
        <v>19.04047434</v>
      </c>
      <c r="B207" s="112" t="s">
        <v>1073</v>
      </c>
      <c r="C207" s="112" t="s">
        <v>1074</v>
      </c>
      <c r="D207" s="113">
        <v>5.95</v>
      </c>
      <c r="E207" s="111">
        <v>0.585</v>
      </c>
      <c r="F207" s="111">
        <v>0.007</v>
      </c>
      <c r="G207" s="114">
        <v>52.5197</v>
      </c>
      <c r="H207" s="114">
        <v>0.0801</v>
      </c>
      <c r="I207" s="114" t="s">
        <v>577</v>
      </c>
      <c r="J207" s="115">
        <f t="shared" si="10"/>
        <v>4.551611183</v>
      </c>
      <c r="K207" s="144" t="s">
        <v>368</v>
      </c>
      <c r="L207" s="145" t="s">
        <v>845</v>
      </c>
      <c r="M207" s="114" t="s">
        <v>281</v>
      </c>
      <c r="N207" s="154">
        <v>-0.065</v>
      </c>
      <c r="O207" s="118">
        <f t="shared" si="11"/>
        <v>4.486611183</v>
      </c>
      <c r="P207" s="119">
        <f t="shared" si="12"/>
        <v>0.1013555267</v>
      </c>
      <c r="Q207" s="114" t="s">
        <v>205</v>
      </c>
      <c r="R207" s="158" t="s">
        <v>287</v>
      </c>
      <c r="S207" s="97" t="str">
        <f t="shared" si="4"/>
        <v>HIP_44897_</v>
      </c>
      <c r="T207" s="121">
        <v>1.0</v>
      </c>
      <c r="U207" s="120">
        <v>0.0</v>
      </c>
      <c r="V207" s="120">
        <v>0.0</v>
      </c>
      <c r="W207" s="120">
        <v>0.0</v>
      </c>
      <c r="X207" s="120">
        <v>0.0</v>
      </c>
      <c r="Y207" s="122">
        <f t="shared" si="13"/>
        <v>1</v>
      </c>
      <c r="Z207" s="143">
        <v>-4.608</v>
      </c>
      <c r="AA207" s="114" t="s">
        <v>408</v>
      </c>
      <c r="AB207" s="147">
        <v>4.4</v>
      </c>
      <c r="AC207" s="126" t="s">
        <v>297</v>
      </c>
      <c r="AD207" s="127">
        <v>1.08</v>
      </c>
      <c r="AE207" s="104" t="str">
        <f t="shared" si="14"/>
        <v>G0IV-V</v>
      </c>
      <c r="AF207" s="104" t="str">
        <f t="shared" si="5"/>
        <v>HIP_44897_</v>
      </c>
      <c r="AG207" s="103">
        <v>1.0</v>
      </c>
      <c r="AH207" s="104" t="str">
        <f t="shared" si="174"/>
        <v>HD_78366_</v>
      </c>
      <c r="AI207" s="179" t="s">
        <v>563</v>
      </c>
      <c r="AJ207" s="149">
        <v>6014.0</v>
      </c>
      <c r="AK207" s="45">
        <v>44.0</v>
      </c>
      <c r="AL207" s="3" t="s">
        <v>687</v>
      </c>
      <c r="AM207" s="130"/>
      <c r="AN207" s="130">
        <v>4.54</v>
      </c>
      <c r="AO207" s="131">
        <v>0.06</v>
      </c>
      <c r="AP207" s="3" t="s">
        <v>687</v>
      </c>
      <c r="AQ207" s="130">
        <v>0.08</v>
      </c>
      <c r="AR207" s="131">
        <v>0.03</v>
      </c>
      <c r="AS207" s="3" t="s">
        <v>687</v>
      </c>
      <c r="AT207" s="132">
        <f t="shared" si="15"/>
        <v>1.035150654</v>
      </c>
      <c r="AU207" s="133">
        <v>0.0</v>
      </c>
      <c r="AV207" s="150">
        <v>0.0</v>
      </c>
      <c r="AW207" s="3">
        <v>1.0</v>
      </c>
      <c r="AX207" s="67">
        <v>2.0</v>
      </c>
      <c r="AY207" s="67">
        <v>1.0</v>
      </c>
      <c r="AZ207" s="67">
        <f t="shared" si="17"/>
        <v>4</v>
      </c>
      <c r="BA207" s="135">
        <f t="shared" si="7"/>
        <v>1</v>
      </c>
      <c r="BB207" s="151" t="s">
        <v>385</v>
      </c>
      <c r="BC207" s="48" t="str">
        <f t="shared" ref="BC207:BD207" si="230">B207</f>
        <v>HIP_44897_</v>
      </c>
      <c r="BD207" s="106" t="str">
        <f t="shared" si="230"/>
        <v>HD_78366_</v>
      </c>
      <c r="BE207" s="137">
        <v>0.0</v>
      </c>
      <c r="BF207" s="48" t="s">
        <v>290</v>
      </c>
      <c r="BG207" s="50">
        <v>0.92415692</v>
      </c>
      <c r="BH207" s="50">
        <v>137.2128</v>
      </c>
      <c r="BI207" s="50">
        <v>33.882217</v>
      </c>
      <c r="BJ207" s="50">
        <v>11.028969</v>
      </c>
      <c r="BK207" s="50">
        <v>10.8523023</v>
      </c>
      <c r="BL207" s="50">
        <v>10.8523023</v>
      </c>
      <c r="BM207" s="50">
        <v>1.0</v>
      </c>
      <c r="BN207" s="50">
        <v>889.813152</v>
      </c>
      <c r="BO207" s="50">
        <v>879.036485</v>
      </c>
      <c r="BP207" s="50">
        <v>14.4104342</v>
      </c>
      <c r="BQ207" s="50">
        <v>61.0</v>
      </c>
      <c r="BR207" s="169">
        <v>84.708565</v>
      </c>
      <c r="BS207" s="50">
        <v>73.9318983</v>
      </c>
      <c r="BT207" s="50">
        <v>1.21199833</v>
      </c>
      <c r="BU207" s="50">
        <v>61.0</v>
      </c>
      <c r="BV207" s="152">
        <v>5.44703076</v>
      </c>
      <c r="BW207" s="50">
        <v>4.56369743</v>
      </c>
      <c r="BX207" s="50">
        <v>0.91273949</v>
      </c>
      <c r="BY207" s="50">
        <v>5.0</v>
      </c>
      <c r="BZ207" s="139">
        <f t="shared" si="19"/>
        <v>1.123770852</v>
      </c>
      <c r="CA207" s="140">
        <f t="shared" si="20"/>
        <v>59.02010802</v>
      </c>
      <c r="CB207" s="141">
        <f t="shared" si="21"/>
        <v>418.6996078</v>
      </c>
      <c r="CC207" s="141">
        <f t="shared" si="22"/>
        <v>8.169382474</v>
      </c>
      <c r="CD207" s="187">
        <f t="shared" si="23"/>
        <v>0.1641354485</v>
      </c>
    </row>
    <row r="208" ht="15.75" customHeight="1">
      <c r="A208" s="111">
        <f t="shared" si="9"/>
        <v>15.25473888</v>
      </c>
      <c r="B208" s="112" t="s">
        <v>1075</v>
      </c>
      <c r="C208" s="112" t="s">
        <v>1076</v>
      </c>
      <c r="D208" s="113">
        <v>5.97</v>
      </c>
      <c r="E208" s="111">
        <v>0.639</v>
      </c>
      <c r="F208" s="111">
        <v>0.002</v>
      </c>
      <c r="G208" s="114">
        <v>65.5534</v>
      </c>
      <c r="H208" s="114">
        <v>0.0621</v>
      </c>
      <c r="I208" s="114" t="s">
        <v>577</v>
      </c>
      <c r="J208" s="115">
        <f t="shared" si="10"/>
        <v>5.052976109</v>
      </c>
      <c r="K208" s="144" t="s">
        <v>368</v>
      </c>
      <c r="L208" s="145" t="s">
        <v>370</v>
      </c>
      <c r="M208" s="114" t="s">
        <v>281</v>
      </c>
      <c r="N208" s="154">
        <v>-0.085</v>
      </c>
      <c r="O208" s="118">
        <f t="shared" si="11"/>
        <v>4.967976109</v>
      </c>
      <c r="P208" s="119">
        <f t="shared" si="12"/>
        <v>-0.09119044355</v>
      </c>
      <c r="Q208" s="154" t="s">
        <v>502</v>
      </c>
      <c r="R208" s="120">
        <v>103.0</v>
      </c>
      <c r="S208" s="97" t="str">
        <f t="shared" si="4"/>
        <v>HIP_27435_</v>
      </c>
      <c r="T208" s="121">
        <v>1.0</v>
      </c>
      <c r="U208" s="121">
        <v>1.0</v>
      </c>
      <c r="V208" s="165">
        <v>1.0</v>
      </c>
      <c r="W208" s="120">
        <v>0.0</v>
      </c>
      <c r="X208" s="120">
        <v>0.0</v>
      </c>
      <c r="Y208" s="122">
        <f t="shared" si="13"/>
        <v>3</v>
      </c>
      <c r="Z208" s="143">
        <v>-4.89</v>
      </c>
      <c r="AA208" s="114" t="s">
        <v>645</v>
      </c>
      <c r="AB208" s="147">
        <v>2.7</v>
      </c>
      <c r="AC208" s="126" t="s">
        <v>297</v>
      </c>
      <c r="AD208" s="127">
        <v>1.02</v>
      </c>
      <c r="AE208" s="104" t="str">
        <f t="shared" si="14"/>
        <v>G2V</v>
      </c>
      <c r="AF208" s="104" t="str">
        <f t="shared" si="5"/>
        <v>HIP_27435_</v>
      </c>
      <c r="AG208" s="103">
        <v>0.0</v>
      </c>
      <c r="AH208" s="104" t="str">
        <f t="shared" si="174"/>
        <v>HD_38858_</v>
      </c>
      <c r="AI208" s="144" t="s">
        <v>655</v>
      </c>
      <c r="AJ208" s="149">
        <v>5733.0</v>
      </c>
      <c r="AK208" s="45">
        <v>12.0</v>
      </c>
      <c r="AL208" s="3" t="s">
        <v>642</v>
      </c>
      <c r="AM208" s="190"/>
      <c r="AN208" s="190">
        <v>4.51</v>
      </c>
      <c r="AO208" s="131">
        <v>0.01</v>
      </c>
      <c r="AP208" s="3" t="s">
        <v>642</v>
      </c>
      <c r="AQ208" s="130">
        <v>-0.22</v>
      </c>
      <c r="AR208" s="131">
        <v>0.01</v>
      </c>
      <c r="AS208" s="3" t="s">
        <v>642</v>
      </c>
      <c r="AT208" s="132">
        <f t="shared" si="15"/>
        <v>0.9126274756</v>
      </c>
      <c r="AU208" s="133">
        <v>0.0</v>
      </c>
      <c r="AV208" s="150">
        <v>0.0</v>
      </c>
      <c r="AW208" s="3">
        <v>1.0</v>
      </c>
      <c r="AX208" s="67">
        <v>2.0</v>
      </c>
      <c r="AY208" s="67">
        <v>1.0</v>
      </c>
      <c r="AZ208" s="67">
        <f t="shared" si="17"/>
        <v>4</v>
      </c>
      <c r="BA208" s="135">
        <f t="shared" si="7"/>
        <v>3</v>
      </c>
      <c r="BB208" s="170" t="s">
        <v>509</v>
      </c>
      <c r="BC208" s="48" t="str">
        <f t="shared" ref="BC208:BD208" si="231">B208</f>
        <v>HIP_27435_</v>
      </c>
      <c r="BD208" s="106" t="str">
        <f t="shared" si="231"/>
        <v>HD_38858_</v>
      </c>
      <c r="BE208" s="177" t="s">
        <v>539</v>
      </c>
      <c r="BF208" s="48" t="s">
        <v>186</v>
      </c>
      <c r="BG208" s="50">
        <v>0.92968063</v>
      </c>
      <c r="BH208" s="50">
        <v>87.145584</v>
      </c>
      <c r="BI208" s="50">
        <v>-4.094648</v>
      </c>
      <c r="BJ208" s="50">
        <v>5.99623018</v>
      </c>
      <c r="BK208" s="50">
        <v>5.81956351</v>
      </c>
      <c r="BL208" s="50">
        <v>5.81956351</v>
      </c>
      <c r="BM208" s="50">
        <v>1.0</v>
      </c>
      <c r="BN208" s="50">
        <v>478.981311</v>
      </c>
      <c r="BO208" s="50">
        <v>471.384644</v>
      </c>
      <c r="BP208" s="50">
        <v>10.9624336</v>
      </c>
      <c r="BQ208" s="50">
        <v>43.0</v>
      </c>
      <c r="BR208" s="50">
        <v>47.2567698</v>
      </c>
      <c r="BS208" s="50">
        <v>39.6601031</v>
      </c>
      <c r="BT208" s="50">
        <v>0.92232798</v>
      </c>
      <c r="BU208" s="50">
        <v>43.0</v>
      </c>
      <c r="BV208" s="152">
        <v>5.33038055</v>
      </c>
      <c r="BW208" s="50">
        <v>3.91704722</v>
      </c>
      <c r="BX208" s="50">
        <v>0.4896309</v>
      </c>
      <c r="BY208" s="50">
        <v>8.0</v>
      </c>
      <c r="BZ208" s="139">
        <f t="shared" si="19"/>
        <v>0.9003363367</v>
      </c>
      <c r="CA208" s="140">
        <f t="shared" si="20"/>
        <v>59.02010802</v>
      </c>
      <c r="CB208" s="141">
        <f t="shared" si="21"/>
        <v>308.9618581</v>
      </c>
      <c r="CC208" s="141">
        <f t="shared" si="22"/>
        <v>9.391555162</v>
      </c>
      <c r="CD208" s="187">
        <f t="shared" si="23"/>
        <v>0.1737904748</v>
      </c>
    </row>
    <row r="209" ht="15.75" customHeight="1">
      <c r="A209" s="111">
        <f t="shared" si="9"/>
        <v>15.25953416</v>
      </c>
      <c r="B209" s="112" t="s">
        <v>1077</v>
      </c>
      <c r="C209" s="112" t="s">
        <v>1078</v>
      </c>
      <c r="D209" s="113">
        <v>6.01</v>
      </c>
      <c r="E209" s="111">
        <v>0.715</v>
      </c>
      <c r="F209" s="111">
        <v>0.006</v>
      </c>
      <c r="G209" s="114">
        <v>65.5328</v>
      </c>
      <c r="H209" s="114">
        <v>0.0477</v>
      </c>
      <c r="I209" s="114" t="s">
        <v>577</v>
      </c>
      <c r="J209" s="115">
        <f t="shared" si="10"/>
        <v>5.092293622</v>
      </c>
      <c r="K209" s="144" t="s">
        <v>368</v>
      </c>
      <c r="L209" s="145" t="s">
        <v>1008</v>
      </c>
      <c r="M209" s="114" t="s">
        <v>372</v>
      </c>
      <c r="N209" s="154">
        <v>-0.125</v>
      </c>
      <c r="O209" s="118">
        <f t="shared" si="11"/>
        <v>4.967293622</v>
      </c>
      <c r="P209" s="119">
        <f t="shared" si="12"/>
        <v>-0.09091744864</v>
      </c>
      <c r="Q209" s="114" t="s">
        <v>517</v>
      </c>
      <c r="R209" s="120" t="s">
        <v>287</v>
      </c>
      <c r="S209" s="97" t="str">
        <f t="shared" si="4"/>
        <v>HIP_77358_</v>
      </c>
      <c r="T209" s="121">
        <v>1.0</v>
      </c>
      <c r="U209" s="121">
        <v>1.0</v>
      </c>
      <c r="V209" s="120">
        <v>0.0</v>
      </c>
      <c r="W209" s="120">
        <v>0.0</v>
      </c>
      <c r="X209" s="120">
        <v>0.0</v>
      </c>
      <c r="Y209" s="122">
        <f t="shared" si="13"/>
        <v>2</v>
      </c>
      <c r="Z209" s="143">
        <v>-4.783</v>
      </c>
      <c r="AA209" s="114" t="s">
        <v>353</v>
      </c>
      <c r="AB209" s="147">
        <v>1.8</v>
      </c>
      <c r="AC209" s="126" t="s">
        <v>297</v>
      </c>
      <c r="AD209" s="127">
        <v>0.96</v>
      </c>
      <c r="AE209" s="104" t="str">
        <f t="shared" si="14"/>
        <v>G7IV-V</v>
      </c>
      <c r="AF209" s="104" t="str">
        <f t="shared" si="5"/>
        <v>HIP_77358_</v>
      </c>
      <c r="AG209" s="103">
        <v>1.0</v>
      </c>
      <c r="AH209" s="104" t="str">
        <f t="shared" si="174"/>
        <v>HD_140901_</v>
      </c>
      <c r="AI209" s="144" t="s">
        <v>655</v>
      </c>
      <c r="AJ209" s="149">
        <v>5584.0</v>
      </c>
      <c r="AK209" s="45">
        <v>18.0</v>
      </c>
      <c r="AL209" s="3" t="s">
        <v>554</v>
      </c>
      <c r="AM209" s="130"/>
      <c r="AN209" s="130">
        <v>4.4</v>
      </c>
      <c r="AO209" s="131">
        <v>0.04</v>
      </c>
      <c r="AP209" s="3" t="s">
        <v>554</v>
      </c>
      <c r="AQ209" s="130">
        <v>0.08</v>
      </c>
      <c r="AR209" s="131">
        <v>0.01</v>
      </c>
      <c r="AS209" s="3" t="s">
        <v>554</v>
      </c>
      <c r="AT209" s="132">
        <f t="shared" si="15"/>
        <v>0.9622836377</v>
      </c>
      <c r="AU209" s="133">
        <v>0.0</v>
      </c>
      <c r="AV209" s="150">
        <v>0.0</v>
      </c>
      <c r="AW209" s="3">
        <v>1.0</v>
      </c>
      <c r="AX209" s="67">
        <v>2.0</v>
      </c>
      <c r="AY209" s="67">
        <v>1.0</v>
      </c>
      <c r="AZ209" s="67">
        <f t="shared" si="17"/>
        <v>4</v>
      </c>
      <c r="BA209" s="135">
        <f t="shared" si="7"/>
        <v>2</v>
      </c>
      <c r="BB209" s="170" t="s">
        <v>509</v>
      </c>
      <c r="BC209" s="48" t="str">
        <f t="shared" ref="BC209:BD209" si="232">B209</f>
        <v>HIP_77358_</v>
      </c>
      <c r="BD209" s="106" t="str">
        <f t="shared" si="232"/>
        <v>HD_140901_</v>
      </c>
      <c r="BE209" s="137">
        <v>0.0</v>
      </c>
      <c r="BF209" s="48" t="s">
        <v>400</v>
      </c>
      <c r="BG209" s="50">
        <v>1.02369216</v>
      </c>
      <c r="BH209" s="50">
        <v>236.87125</v>
      </c>
      <c r="BI209" s="50">
        <v>-37.916313</v>
      </c>
      <c r="BJ209" s="50">
        <v>5.26278139</v>
      </c>
      <c r="BK209" s="50">
        <v>4.90944806</v>
      </c>
      <c r="BL209" s="50">
        <v>2.45472403</v>
      </c>
      <c r="BM209" s="50">
        <v>2.0</v>
      </c>
      <c r="BN209" s="50">
        <v>202.189313</v>
      </c>
      <c r="BO209" s="50">
        <v>198.832646</v>
      </c>
      <c r="BP209" s="50">
        <v>10.4648761</v>
      </c>
      <c r="BQ209" s="50">
        <v>19.0</v>
      </c>
      <c r="BR209" s="50">
        <v>20.0900767</v>
      </c>
      <c r="BS209" s="50">
        <v>16.73341</v>
      </c>
      <c r="BT209" s="50">
        <v>0.88070579</v>
      </c>
      <c r="BU209" s="50">
        <v>19.0</v>
      </c>
      <c r="BV209" s="152">
        <v>5.36552766</v>
      </c>
      <c r="BW209" s="50">
        <v>2.89219433</v>
      </c>
      <c r="BX209" s="50">
        <v>0.20658531</v>
      </c>
      <c r="BY209" s="50">
        <v>14.0</v>
      </c>
      <c r="BZ209" s="139">
        <f t="shared" si="19"/>
        <v>0.9006193542</v>
      </c>
      <c r="CA209" s="140">
        <f t="shared" si="20"/>
        <v>59.02010802</v>
      </c>
      <c r="CB209" s="141">
        <f t="shared" si="21"/>
        <v>318.6207707</v>
      </c>
      <c r="CC209" s="141">
        <f t="shared" si="22"/>
        <v>9.679072309</v>
      </c>
      <c r="CD209" s="187">
        <f t="shared" si="23"/>
        <v>0.1846523795</v>
      </c>
    </row>
    <row r="210" ht="15.75" customHeight="1">
      <c r="A210" s="111">
        <f t="shared" si="9"/>
        <v>29.32482522</v>
      </c>
      <c r="B210" s="112" t="s">
        <v>1079</v>
      </c>
      <c r="C210" s="112" t="s">
        <v>1080</v>
      </c>
      <c r="D210" s="113">
        <v>5.91</v>
      </c>
      <c r="E210" s="111">
        <v>0.45</v>
      </c>
      <c r="F210" s="111">
        <v>0.004</v>
      </c>
      <c r="G210" s="114">
        <v>34.1008</v>
      </c>
      <c r="H210" s="114">
        <v>0.165</v>
      </c>
      <c r="I210" s="114" t="s">
        <v>577</v>
      </c>
      <c r="J210" s="115">
        <f t="shared" si="10"/>
        <v>3.573822838</v>
      </c>
      <c r="K210" s="116" t="s">
        <v>277</v>
      </c>
      <c r="L210" s="153" t="s">
        <v>578</v>
      </c>
      <c r="M210" s="114" t="s">
        <v>550</v>
      </c>
      <c r="N210" s="154">
        <v>-0.02</v>
      </c>
      <c r="O210" s="118">
        <f t="shared" si="11"/>
        <v>3.553822838</v>
      </c>
      <c r="P210" s="119">
        <f t="shared" si="12"/>
        <v>0.4744708648</v>
      </c>
      <c r="Q210" s="114" t="s">
        <v>205</v>
      </c>
      <c r="R210" s="120" t="s">
        <v>287</v>
      </c>
      <c r="S210" s="97" t="str">
        <f t="shared" si="4"/>
        <v>HIP_114430_</v>
      </c>
      <c r="T210" s="121">
        <v>1.0</v>
      </c>
      <c r="U210" s="120">
        <v>0.0</v>
      </c>
      <c r="V210" s="120">
        <v>0.0</v>
      </c>
      <c r="W210" s="120">
        <v>0.0</v>
      </c>
      <c r="X210" s="120">
        <v>0.0</v>
      </c>
      <c r="Y210" s="122">
        <f t="shared" si="13"/>
        <v>1</v>
      </c>
      <c r="Z210" s="143">
        <v>-4.517</v>
      </c>
      <c r="AA210" s="114" t="s">
        <v>353</v>
      </c>
      <c r="AB210" s="125">
        <v>15.3</v>
      </c>
      <c r="AC210" s="126" t="s">
        <v>297</v>
      </c>
      <c r="AD210" s="127">
        <v>1.33</v>
      </c>
      <c r="AE210" s="104" t="str">
        <f t="shared" si="14"/>
        <v>F5V</v>
      </c>
      <c r="AF210" s="104" t="str">
        <f t="shared" si="5"/>
        <v>HIP_114430_</v>
      </c>
      <c r="AG210" s="103">
        <v>1.0</v>
      </c>
      <c r="AH210" s="104" t="str">
        <f t="shared" si="174"/>
        <v>HD_218804_</v>
      </c>
      <c r="AI210" s="128" t="s">
        <v>277</v>
      </c>
      <c r="AJ210" s="149">
        <v>6379.0</v>
      </c>
      <c r="AK210" s="45">
        <v>91.0</v>
      </c>
      <c r="AL210" s="3" t="s">
        <v>595</v>
      </c>
      <c r="AM210" s="172"/>
      <c r="AN210" s="172">
        <v>4.2</v>
      </c>
      <c r="AO210" s="173" t="s">
        <v>429</v>
      </c>
      <c r="AP210" s="91" t="s">
        <v>429</v>
      </c>
      <c r="AQ210" s="172">
        <v>0.0</v>
      </c>
      <c r="AR210" s="173" t="s">
        <v>429</v>
      </c>
      <c r="AS210" s="91" t="s">
        <v>429</v>
      </c>
      <c r="AT210" s="132">
        <f t="shared" si="15"/>
        <v>1.413783383</v>
      </c>
      <c r="AU210" s="133">
        <v>0.0</v>
      </c>
      <c r="AV210" s="134">
        <f>sqrt( (0.032*(AB210^1.5)*(400/$AV$7))^2 + 1^2)</f>
        <v>2.160447835</v>
      </c>
      <c r="AW210" s="3">
        <v>1.0</v>
      </c>
      <c r="AX210" s="43">
        <v>0.0</v>
      </c>
      <c r="AY210" s="43">
        <v>0.0</v>
      </c>
      <c r="AZ210" s="43">
        <f t="shared" si="17"/>
        <v>1</v>
      </c>
      <c r="BA210" s="135">
        <f t="shared" si="7"/>
        <v>1</v>
      </c>
      <c r="BB210" s="136" t="s">
        <v>320</v>
      </c>
      <c r="BC210" s="48" t="str">
        <f t="shared" ref="BC210:BD210" si="233">B210</f>
        <v>HIP_114430_</v>
      </c>
      <c r="BD210" s="106" t="str">
        <f t="shared" si="233"/>
        <v>HD_218804_</v>
      </c>
      <c r="BE210" s="137">
        <v>0.0</v>
      </c>
      <c r="BF210" s="48" t="s">
        <v>108</v>
      </c>
      <c r="BG210" s="50">
        <v>1.51690973</v>
      </c>
      <c r="BH210" s="50">
        <v>347.61334</v>
      </c>
      <c r="BI210" s="50">
        <v>43.54423</v>
      </c>
      <c r="BJ210" s="50">
        <v>121.114324</v>
      </c>
      <c r="BK210" s="50">
        <v>119.170991</v>
      </c>
      <c r="BL210" s="50">
        <v>10.8337264</v>
      </c>
      <c r="BM210" s="50">
        <v>11.0</v>
      </c>
      <c r="BN210" s="50">
        <v>9803.54692</v>
      </c>
      <c r="BO210" s="50">
        <v>9652.85025</v>
      </c>
      <c r="BP210" s="50">
        <v>11.3163543</v>
      </c>
      <c r="BQ210" s="50">
        <v>853.0</v>
      </c>
      <c r="BR210" s="169">
        <v>962.592821</v>
      </c>
      <c r="BS210" s="50">
        <v>811.542821</v>
      </c>
      <c r="BT210" s="50">
        <v>0.94917289</v>
      </c>
      <c r="BU210" s="50">
        <v>855.0</v>
      </c>
      <c r="BV210" s="152">
        <v>11.9623805</v>
      </c>
      <c r="BW210" s="50">
        <v>10.0190472</v>
      </c>
      <c r="BX210" s="50">
        <v>0.91082247</v>
      </c>
      <c r="BY210" s="50">
        <v>11.0</v>
      </c>
      <c r="BZ210" s="139">
        <f t="shared" si="19"/>
        <v>1.726773728</v>
      </c>
      <c r="CA210" s="140">
        <f t="shared" si="20"/>
        <v>58.88436554</v>
      </c>
      <c r="CB210" s="141">
        <f t="shared" si="21"/>
        <v>718.6627169</v>
      </c>
      <c r="CC210" s="141">
        <f t="shared" si="22"/>
        <v>5.938769262</v>
      </c>
      <c r="CD210" s="187">
        <f t="shared" si="23"/>
        <v>0.1329763783</v>
      </c>
    </row>
    <row r="211" ht="15.75" customHeight="1">
      <c r="A211" s="111">
        <f t="shared" si="9"/>
        <v>18.12806024</v>
      </c>
      <c r="B211" s="112" t="s">
        <v>1081</v>
      </c>
      <c r="C211" s="112" t="s">
        <v>1082</v>
      </c>
      <c r="D211" s="113">
        <v>5.96</v>
      </c>
      <c r="E211" s="111">
        <v>0.587</v>
      </c>
      <c r="F211" s="111">
        <v>0.003</v>
      </c>
      <c r="G211" s="114">
        <v>55.1631</v>
      </c>
      <c r="H211" s="114">
        <v>0.0608</v>
      </c>
      <c r="I211" s="114" t="s">
        <v>577</v>
      </c>
      <c r="J211" s="115">
        <f t="shared" si="10"/>
        <v>4.668243321</v>
      </c>
      <c r="K211" s="144" t="s">
        <v>368</v>
      </c>
      <c r="L211" s="145" t="s">
        <v>845</v>
      </c>
      <c r="M211" s="114" t="s">
        <v>281</v>
      </c>
      <c r="N211" s="154">
        <v>-0.065</v>
      </c>
      <c r="O211" s="118">
        <f t="shared" si="11"/>
        <v>4.603243321</v>
      </c>
      <c r="P211" s="119">
        <f t="shared" si="12"/>
        <v>0.05470267154</v>
      </c>
      <c r="Q211" s="114" t="s">
        <v>205</v>
      </c>
      <c r="R211" s="120" t="s">
        <v>287</v>
      </c>
      <c r="S211" s="97" t="str">
        <f t="shared" si="4"/>
        <v>HIP_107350_</v>
      </c>
      <c r="T211" s="121">
        <v>1.0</v>
      </c>
      <c r="U211" s="120">
        <v>0.0</v>
      </c>
      <c r="V211" s="120">
        <v>0.0</v>
      </c>
      <c r="W211" s="120">
        <v>0.0</v>
      </c>
      <c r="X211" s="120">
        <v>0.0</v>
      </c>
      <c r="Y211" s="122">
        <f t="shared" si="13"/>
        <v>1</v>
      </c>
      <c r="Z211" s="143">
        <v>-4.416</v>
      </c>
      <c r="AA211" s="114" t="s">
        <v>408</v>
      </c>
      <c r="AB211" s="175">
        <v>9.9</v>
      </c>
      <c r="AC211" s="126" t="s">
        <v>297</v>
      </c>
      <c r="AD211" s="127">
        <v>1.08</v>
      </c>
      <c r="AE211" s="104" t="str">
        <f t="shared" si="14"/>
        <v>G0IV-V</v>
      </c>
      <c r="AF211" s="104" t="str">
        <f t="shared" si="5"/>
        <v>HIP_107350_</v>
      </c>
      <c r="AG211" s="103">
        <v>1.0</v>
      </c>
      <c r="AH211" s="104" t="str">
        <f t="shared" si="174"/>
        <v>HD_206860_</v>
      </c>
      <c r="AI211" s="179" t="s">
        <v>563</v>
      </c>
      <c r="AJ211" s="149">
        <v>5961.0</v>
      </c>
      <c r="AK211" s="45">
        <v>85.0</v>
      </c>
      <c r="AL211" s="3" t="s">
        <v>518</v>
      </c>
      <c r="AM211" s="130"/>
      <c r="AN211" s="130">
        <v>4.45</v>
      </c>
      <c r="AO211" s="131">
        <v>0.03</v>
      </c>
      <c r="AP211" s="3" t="s">
        <v>518</v>
      </c>
      <c r="AQ211" s="130">
        <v>-0.06</v>
      </c>
      <c r="AR211" s="131">
        <v>0.07</v>
      </c>
      <c r="AS211" s="3" t="s">
        <v>518</v>
      </c>
      <c r="AT211" s="132">
        <f t="shared" si="15"/>
        <v>0.9985406213</v>
      </c>
      <c r="AU211" s="133">
        <v>0.0</v>
      </c>
      <c r="AV211" s="150">
        <v>0.0</v>
      </c>
      <c r="AW211" s="3">
        <v>1.0</v>
      </c>
      <c r="AX211" s="64">
        <v>1.0</v>
      </c>
      <c r="AY211" s="67">
        <v>1.0</v>
      </c>
      <c r="AZ211" s="67">
        <f t="shared" si="17"/>
        <v>3</v>
      </c>
      <c r="BA211" s="135">
        <f t="shared" si="7"/>
        <v>1</v>
      </c>
      <c r="BB211" s="151" t="s">
        <v>385</v>
      </c>
      <c r="BC211" s="48" t="str">
        <f t="shared" ref="BC211:BD211" si="234">B211</f>
        <v>HIP_107350_</v>
      </c>
      <c r="BD211" s="106" t="str">
        <f t="shared" si="234"/>
        <v>HD_206860_</v>
      </c>
      <c r="BE211" s="137">
        <v>0.0</v>
      </c>
      <c r="BF211" s="48" t="s">
        <v>76</v>
      </c>
      <c r="BG211" s="50">
        <v>1.02505176</v>
      </c>
      <c r="BH211" s="50">
        <v>326.13055</v>
      </c>
      <c r="BI211" s="50">
        <v>14.771939</v>
      </c>
      <c r="BJ211" s="50">
        <v>25.5249858</v>
      </c>
      <c r="BK211" s="50">
        <v>24.9949858</v>
      </c>
      <c r="BL211" s="50">
        <v>8.33166194</v>
      </c>
      <c r="BM211" s="50">
        <v>3.0</v>
      </c>
      <c r="BN211" s="50">
        <v>2057.10052</v>
      </c>
      <c r="BO211" s="50">
        <v>2024.59385</v>
      </c>
      <c r="BP211" s="50">
        <v>11.0032275</v>
      </c>
      <c r="BQ211" s="50">
        <v>184.0</v>
      </c>
      <c r="BR211" s="169">
        <v>202.772932</v>
      </c>
      <c r="BS211" s="50">
        <v>170.266265</v>
      </c>
      <c r="BT211" s="50">
        <v>0.92536014</v>
      </c>
      <c r="BU211" s="50">
        <v>184.0</v>
      </c>
      <c r="BV211" s="152">
        <v>5.26410531</v>
      </c>
      <c r="BW211" s="50">
        <v>4.20410531</v>
      </c>
      <c r="BX211" s="50">
        <v>0.70068422</v>
      </c>
      <c r="BY211" s="50">
        <v>6.0</v>
      </c>
      <c r="BZ211" s="139">
        <f t="shared" si="19"/>
        <v>1.065004237</v>
      </c>
      <c r="CA211" s="140">
        <f t="shared" si="20"/>
        <v>58.74893525</v>
      </c>
      <c r="CB211" s="141">
        <f t="shared" si="21"/>
        <v>386.2895082</v>
      </c>
      <c r="CC211" s="141">
        <f t="shared" si="22"/>
        <v>8.391748181</v>
      </c>
      <c r="CD211" s="187">
        <f t="shared" si="23"/>
        <v>0.1633813146</v>
      </c>
    </row>
    <row r="212" ht="15.75" customHeight="1">
      <c r="A212" s="111">
        <f t="shared" si="9"/>
        <v>17.56515355</v>
      </c>
      <c r="B212" s="112" t="s">
        <v>1083</v>
      </c>
      <c r="C212" s="112" t="s">
        <v>1084</v>
      </c>
      <c r="D212" s="113">
        <v>5.95</v>
      </c>
      <c r="E212" s="111">
        <v>0.557</v>
      </c>
      <c r="F212" s="111">
        <v>0.013</v>
      </c>
      <c r="G212" s="114">
        <v>56.9309</v>
      </c>
      <c r="H212" s="114">
        <v>0.073</v>
      </c>
      <c r="I212" s="114" t="s">
        <v>577</v>
      </c>
      <c r="J212" s="115">
        <f t="shared" si="10"/>
        <v>4.726740247</v>
      </c>
      <c r="K212" s="144" t="s">
        <v>368</v>
      </c>
      <c r="L212" s="153" t="s">
        <v>1085</v>
      </c>
      <c r="M212" s="114" t="s">
        <v>281</v>
      </c>
      <c r="N212" s="154">
        <v>-0.05</v>
      </c>
      <c r="O212" s="118">
        <f t="shared" si="11"/>
        <v>4.676740247</v>
      </c>
      <c r="P212" s="119">
        <f t="shared" si="12"/>
        <v>0.02530390106</v>
      </c>
      <c r="Q212" s="114" t="s">
        <v>517</v>
      </c>
      <c r="R212" s="120" t="s">
        <v>287</v>
      </c>
      <c r="S212" s="97" t="str">
        <f t="shared" si="4"/>
        <v>HIP_62207_</v>
      </c>
      <c r="T212" s="121">
        <v>1.0</v>
      </c>
      <c r="U212" s="121">
        <v>1.0</v>
      </c>
      <c r="V212" s="120">
        <v>0.0</v>
      </c>
      <c r="W212" s="120">
        <v>0.0</v>
      </c>
      <c r="X212" s="120">
        <v>0.0</v>
      </c>
      <c r="Y212" s="122">
        <f t="shared" si="13"/>
        <v>2</v>
      </c>
      <c r="Z212" s="146">
        <v>-4.972</v>
      </c>
      <c r="AA212" s="114" t="s">
        <v>537</v>
      </c>
      <c r="AB212" s="147">
        <v>1.8</v>
      </c>
      <c r="AC212" s="126" t="s">
        <v>297</v>
      </c>
      <c r="AD212" s="127">
        <v>1.14</v>
      </c>
      <c r="AE212" s="104" t="str">
        <f t="shared" si="14"/>
        <v>F9V_Fe-0.3</v>
      </c>
      <c r="AF212" s="104" t="str">
        <f t="shared" si="5"/>
        <v>HIP_62207_</v>
      </c>
      <c r="AG212" s="103">
        <v>1.0</v>
      </c>
      <c r="AH212" s="104" t="str">
        <f t="shared" si="174"/>
        <v>HD_110897_</v>
      </c>
      <c r="AI212" s="148" t="s">
        <v>379</v>
      </c>
      <c r="AJ212" s="149">
        <v>5842.0</v>
      </c>
      <c r="AK212" s="45">
        <v>22.0</v>
      </c>
      <c r="AL212" s="3" t="s">
        <v>636</v>
      </c>
      <c r="AM212" s="130"/>
      <c r="AN212" s="130">
        <v>4.33</v>
      </c>
      <c r="AO212" s="131">
        <v>0.05</v>
      </c>
      <c r="AP212" s="3" t="s">
        <v>636</v>
      </c>
      <c r="AQ212" s="130">
        <v>-0.5</v>
      </c>
      <c r="AR212" s="131">
        <v>0.02</v>
      </c>
      <c r="AS212" s="3" t="s">
        <v>636</v>
      </c>
      <c r="AT212" s="132">
        <f t="shared" si="15"/>
        <v>1.005035703</v>
      </c>
      <c r="AU212" s="133">
        <v>0.0</v>
      </c>
      <c r="AV212" s="150">
        <v>0.0</v>
      </c>
      <c r="AW212" s="3">
        <v>1.0</v>
      </c>
      <c r="AX212" s="67">
        <v>2.0</v>
      </c>
      <c r="AY212" s="67">
        <v>1.0</v>
      </c>
      <c r="AZ212" s="67">
        <f t="shared" si="17"/>
        <v>4</v>
      </c>
      <c r="BA212" s="135">
        <f t="shared" si="7"/>
        <v>2</v>
      </c>
      <c r="BB212" s="170" t="s">
        <v>509</v>
      </c>
      <c r="BC212" s="48" t="str">
        <f t="shared" ref="BC212:BD212" si="235">B212</f>
        <v>HIP_62207_</v>
      </c>
      <c r="BD212" s="106" t="str">
        <f t="shared" si="235"/>
        <v>HD_110897_</v>
      </c>
      <c r="BE212" s="177" t="s">
        <v>539</v>
      </c>
      <c r="BF212" s="48" t="s">
        <v>341</v>
      </c>
      <c r="BG212" s="50">
        <v>1.20916697</v>
      </c>
      <c r="BH212" s="50">
        <v>191.24753</v>
      </c>
      <c r="BI212" s="50">
        <v>39.278915</v>
      </c>
      <c r="BJ212" s="50">
        <v>6.96009824</v>
      </c>
      <c r="BK212" s="50">
        <v>6.78343157</v>
      </c>
      <c r="BL212" s="50">
        <v>6.78343157</v>
      </c>
      <c r="BM212" s="50">
        <v>1.0</v>
      </c>
      <c r="BN212" s="50">
        <v>561.294624</v>
      </c>
      <c r="BO212" s="50">
        <v>549.457957</v>
      </c>
      <c r="BP212" s="50">
        <v>8.20086503</v>
      </c>
      <c r="BQ212" s="50">
        <v>67.0</v>
      </c>
      <c r="BR212" s="50">
        <v>57.882839</v>
      </c>
      <c r="BS212" s="50">
        <v>46.222839</v>
      </c>
      <c r="BT212" s="50">
        <v>0.70034604</v>
      </c>
      <c r="BU212" s="50">
        <v>66.0</v>
      </c>
      <c r="BV212" s="152">
        <v>5.231233</v>
      </c>
      <c r="BW212" s="50">
        <v>3.99456633</v>
      </c>
      <c r="BX212" s="50">
        <v>0.57065233</v>
      </c>
      <c r="BY212" s="50">
        <v>7.0</v>
      </c>
      <c r="BZ212" s="139">
        <f t="shared" si="19"/>
        <v>1.029560686</v>
      </c>
      <c r="CA212" s="140">
        <f t="shared" si="20"/>
        <v>58.61381645</v>
      </c>
      <c r="CB212" s="141">
        <f t="shared" si="21"/>
        <v>357.3742747</v>
      </c>
      <c r="CC212" s="141">
        <f t="shared" si="22"/>
        <v>8.307332392</v>
      </c>
      <c r="CD212" s="187">
        <f t="shared" si="23"/>
        <v>0.1544263086</v>
      </c>
    </row>
    <row r="213" ht="15.75" customHeight="1">
      <c r="A213" s="111">
        <f t="shared" si="9"/>
        <v>3.287105671</v>
      </c>
      <c r="B213" s="112" t="s">
        <v>1086</v>
      </c>
      <c r="C213" s="112" t="s">
        <v>1087</v>
      </c>
      <c r="D213" s="113">
        <v>7.35</v>
      </c>
      <c r="E213" s="111">
        <v>1.483</v>
      </c>
      <c r="F213" s="111">
        <v>0.003</v>
      </c>
      <c r="G213" s="114">
        <v>304.219</v>
      </c>
      <c r="H213" s="114">
        <v>0.0451</v>
      </c>
      <c r="I213" s="114" t="s">
        <v>577</v>
      </c>
      <c r="J213" s="115">
        <f t="shared" si="10"/>
        <v>9.765931672</v>
      </c>
      <c r="K213" s="116" t="s">
        <v>896</v>
      </c>
      <c r="L213" s="193" t="s">
        <v>1088</v>
      </c>
      <c r="M213" s="114" t="s">
        <v>1089</v>
      </c>
      <c r="N213" s="154">
        <v>-1.44</v>
      </c>
      <c r="O213" s="118">
        <f t="shared" si="11"/>
        <v>8.325931672</v>
      </c>
      <c r="P213" s="119">
        <f t="shared" si="12"/>
        <v>-1.434372669</v>
      </c>
      <c r="Q213" s="114" t="s">
        <v>502</v>
      </c>
      <c r="R213" s="120">
        <v>3.0</v>
      </c>
      <c r="S213" s="97" t="str">
        <f t="shared" si="4"/>
        <v>HIP_114046_</v>
      </c>
      <c r="T213" s="121">
        <v>1.0</v>
      </c>
      <c r="U213" s="121">
        <v>1.0</v>
      </c>
      <c r="V213" s="155">
        <v>2.0</v>
      </c>
      <c r="W213" s="120">
        <v>0.0</v>
      </c>
      <c r="X213" s="120">
        <v>0.0</v>
      </c>
      <c r="Y213" s="156">
        <f t="shared" si="13"/>
        <v>4</v>
      </c>
      <c r="Z213" s="143">
        <v>-4.828</v>
      </c>
      <c r="AA213" s="114" t="s">
        <v>353</v>
      </c>
      <c r="AB213" s="147">
        <v>0.9</v>
      </c>
      <c r="AC213" s="126" t="s">
        <v>297</v>
      </c>
      <c r="AD213" s="127">
        <v>0.49</v>
      </c>
      <c r="AE213" s="104" t="str">
        <f t="shared" si="14"/>
        <v>M1.0V</v>
      </c>
      <c r="AF213" s="104" t="str">
        <f t="shared" si="5"/>
        <v>HIP_114046_</v>
      </c>
      <c r="AG213" s="103">
        <v>1.0</v>
      </c>
      <c r="AH213" s="104" t="str">
        <f t="shared" si="174"/>
        <v>HD_217987_</v>
      </c>
      <c r="AI213" s="194" t="s">
        <v>898</v>
      </c>
      <c r="AJ213" s="149">
        <v>3680.0</v>
      </c>
      <c r="AK213" s="45">
        <v>130.0</v>
      </c>
      <c r="AL213" s="3" t="s">
        <v>1090</v>
      </c>
      <c r="AM213" s="130"/>
      <c r="AN213" s="130">
        <v>4.88</v>
      </c>
      <c r="AO213" s="131">
        <v>0.16</v>
      </c>
      <c r="AP213" s="3" t="s">
        <v>1090</v>
      </c>
      <c r="AQ213" s="130">
        <v>-0.22</v>
      </c>
      <c r="AR213" s="131">
        <v>0.09</v>
      </c>
      <c r="AS213" s="3" t="s">
        <v>1090</v>
      </c>
      <c r="AT213" s="132">
        <f t="shared" si="15"/>
        <v>0.4718138366</v>
      </c>
      <c r="AU213" s="133">
        <v>0.0</v>
      </c>
      <c r="AV213" s="150">
        <v>0.0</v>
      </c>
      <c r="AW213" s="3">
        <v>1.0</v>
      </c>
      <c r="AX213" s="67">
        <v>2.0</v>
      </c>
      <c r="AY213" s="43">
        <v>0.0</v>
      </c>
      <c r="AZ213" s="43">
        <f t="shared" si="17"/>
        <v>3</v>
      </c>
      <c r="BA213" s="135">
        <f t="shared" si="7"/>
        <v>4</v>
      </c>
      <c r="BB213" s="151" t="s">
        <v>901</v>
      </c>
      <c r="BC213" s="48" t="str">
        <f t="shared" ref="BC213:BD213" si="236">B213</f>
        <v>HIP_114046_</v>
      </c>
      <c r="BD213" s="106" t="str">
        <f t="shared" si="236"/>
        <v>HD_217987_</v>
      </c>
      <c r="BE213" s="137">
        <v>0.0</v>
      </c>
      <c r="BF213" s="48" t="s">
        <v>106</v>
      </c>
      <c r="BG213" s="50">
        <v>0.42085433</v>
      </c>
      <c r="BH213" s="50">
        <v>346.46683</v>
      </c>
      <c r="BI213" s="50">
        <v>-35.85307</v>
      </c>
      <c r="BJ213" s="50">
        <v>5.8050862</v>
      </c>
      <c r="BK213" s="50">
        <v>4.56841954</v>
      </c>
      <c r="BL213" s="50">
        <v>0.65263136</v>
      </c>
      <c r="BM213" s="50">
        <v>7.0</v>
      </c>
      <c r="BN213" s="50">
        <v>53.9231403</v>
      </c>
      <c r="BO213" s="50">
        <v>52.8631403</v>
      </c>
      <c r="BP213" s="50">
        <v>8.81052339</v>
      </c>
      <c r="BQ213" s="50">
        <v>6.0</v>
      </c>
      <c r="BR213" s="152">
        <v>5.55441322</v>
      </c>
      <c r="BS213" s="50">
        <v>4.49441322</v>
      </c>
      <c r="BT213" s="50">
        <v>0.74906887</v>
      </c>
      <c r="BU213" s="50">
        <v>6.0</v>
      </c>
      <c r="BV213" s="152">
        <v>5.33952474</v>
      </c>
      <c r="BW213" s="50">
        <v>1.27619141</v>
      </c>
      <c r="BX213" s="50">
        <v>0.05548658</v>
      </c>
      <c r="BY213" s="50">
        <v>23.0</v>
      </c>
      <c r="BZ213" s="139">
        <f t="shared" si="19"/>
        <v>0.1917845711</v>
      </c>
      <c r="CA213" s="140">
        <f t="shared" si="20"/>
        <v>58.34451043</v>
      </c>
      <c r="CB213" s="141">
        <f t="shared" si="21"/>
        <v>43.82483051</v>
      </c>
      <c r="CC213" s="141">
        <f t="shared" si="22"/>
        <v>29.35858472</v>
      </c>
      <c r="CD213" s="174">
        <f t="shared" si="23"/>
        <v>0.357626804</v>
      </c>
    </row>
    <row r="214" ht="15.75" customHeight="1">
      <c r="A214" s="111">
        <f t="shared" si="9"/>
        <v>21.1518896</v>
      </c>
      <c r="B214" s="112" t="s">
        <v>1091</v>
      </c>
      <c r="C214" s="112" t="s">
        <v>1092</v>
      </c>
      <c r="D214" s="113">
        <v>5.99</v>
      </c>
      <c r="E214" s="111">
        <v>0.643</v>
      </c>
      <c r="F214" s="111">
        <v>0.006</v>
      </c>
      <c r="G214" s="114">
        <v>47.2771</v>
      </c>
      <c r="H214" s="114">
        <v>0.0327</v>
      </c>
      <c r="I214" s="114" t="s">
        <v>577</v>
      </c>
      <c r="J214" s="115">
        <f t="shared" si="10"/>
        <v>4.363254144</v>
      </c>
      <c r="K214" s="144" t="s">
        <v>368</v>
      </c>
      <c r="L214" s="145" t="s">
        <v>1093</v>
      </c>
      <c r="M214" s="114" t="s">
        <v>444</v>
      </c>
      <c r="N214" s="154">
        <v>-0.08</v>
      </c>
      <c r="O214" s="118">
        <f t="shared" si="11"/>
        <v>4.283254144</v>
      </c>
      <c r="P214" s="119">
        <f t="shared" si="12"/>
        <v>0.1826983423</v>
      </c>
      <c r="Q214" s="114" t="s">
        <v>205</v>
      </c>
      <c r="R214" s="120" t="s">
        <v>287</v>
      </c>
      <c r="S214" s="97" t="str">
        <f t="shared" si="4"/>
        <v>HIP_96895_</v>
      </c>
      <c r="T214" s="121">
        <v>1.0</v>
      </c>
      <c r="U214" s="120">
        <v>0.0</v>
      </c>
      <c r="V214" s="120">
        <v>0.0</v>
      </c>
      <c r="W214" s="120">
        <v>0.0</v>
      </c>
      <c r="X214" s="120">
        <v>0.0</v>
      </c>
      <c r="Y214" s="122">
        <f t="shared" si="13"/>
        <v>1</v>
      </c>
      <c r="Z214" s="146">
        <v>-5.07</v>
      </c>
      <c r="AA214" s="114" t="s">
        <v>645</v>
      </c>
      <c r="AB214" s="175">
        <v>8.6</v>
      </c>
      <c r="AC214" s="126" t="s">
        <v>297</v>
      </c>
      <c r="AD214" s="127">
        <v>1.04</v>
      </c>
      <c r="AE214" s="104" t="str">
        <f t="shared" si="14"/>
        <v>G1.5Vb</v>
      </c>
      <c r="AF214" s="104" t="str">
        <f t="shared" si="5"/>
        <v>HIP_96895_</v>
      </c>
      <c r="AG214" s="103">
        <v>1.0</v>
      </c>
      <c r="AH214" s="104" t="str">
        <f t="shared" si="174"/>
        <v>HD_186408_</v>
      </c>
      <c r="AI214" s="148" t="s">
        <v>379</v>
      </c>
      <c r="AJ214" s="149">
        <v>5787.0</v>
      </c>
      <c r="AK214" s="45">
        <v>32.0</v>
      </c>
      <c r="AL214" s="3" t="s">
        <v>518</v>
      </c>
      <c r="AM214" s="130"/>
      <c r="AN214" s="130">
        <v>4.26</v>
      </c>
      <c r="AO214" s="131">
        <v>0.02</v>
      </c>
      <c r="AP214" s="3" t="s">
        <v>518</v>
      </c>
      <c r="AQ214" s="130">
        <v>0.05</v>
      </c>
      <c r="AR214" s="131">
        <v>0.04</v>
      </c>
      <c r="AS214" s="3" t="s">
        <v>518</v>
      </c>
      <c r="AT214" s="132">
        <f t="shared" si="15"/>
        <v>1.227707337</v>
      </c>
      <c r="AU214" s="133">
        <v>0.0</v>
      </c>
      <c r="AV214" s="150">
        <v>0.0</v>
      </c>
      <c r="AW214" s="3">
        <v>1.0</v>
      </c>
      <c r="AX214" s="64">
        <v>1.0</v>
      </c>
      <c r="AY214" s="67">
        <v>1.0</v>
      </c>
      <c r="AZ214" s="67">
        <f t="shared" si="17"/>
        <v>3</v>
      </c>
      <c r="BA214" s="135">
        <f t="shared" si="7"/>
        <v>1</v>
      </c>
      <c r="BB214" s="151" t="s">
        <v>385</v>
      </c>
      <c r="BC214" s="48" t="str">
        <f t="shared" ref="BC214:BD214" si="237">B214</f>
        <v>HIP_96895_</v>
      </c>
      <c r="BD214" s="106" t="str">
        <f t="shared" si="237"/>
        <v>HD_186408_</v>
      </c>
      <c r="BE214" s="177" t="s">
        <v>539</v>
      </c>
      <c r="BF214" s="48" t="s">
        <v>480</v>
      </c>
      <c r="BG214" s="50">
        <v>1.25184443</v>
      </c>
      <c r="BH214" s="50">
        <v>295.45398</v>
      </c>
      <c r="BI214" s="50">
        <v>50.52506</v>
      </c>
      <c r="BJ214" s="50">
        <v>14.9630696</v>
      </c>
      <c r="BK214" s="50">
        <v>14.6097363</v>
      </c>
      <c r="BL214" s="50">
        <v>7.30486813</v>
      </c>
      <c r="BM214" s="50">
        <v>2.0</v>
      </c>
      <c r="BN214" s="50">
        <v>1202.46864</v>
      </c>
      <c r="BO214" s="50">
        <v>1183.38864</v>
      </c>
      <c r="BP214" s="50">
        <v>10.9573022</v>
      </c>
      <c r="BQ214" s="50">
        <v>108.0</v>
      </c>
      <c r="BR214" s="169">
        <v>118.441002</v>
      </c>
      <c r="BS214" s="50">
        <v>99.5376691</v>
      </c>
      <c r="BT214" s="50">
        <v>0.93025859</v>
      </c>
      <c r="BU214" s="50">
        <v>107.0</v>
      </c>
      <c r="BV214" s="152">
        <v>5.53767706</v>
      </c>
      <c r="BW214" s="50">
        <v>4.30101039</v>
      </c>
      <c r="BX214" s="50">
        <v>0.61443006</v>
      </c>
      <c r="BY214" s="50">
        <v>7.0</v>
      </c>
      <c r="BZ214" s="139">
        <f t="shared" si="19"/>
        <v>1.234096644</v>
      </c>
      <c r="CA214" s="140">
        <f t="shared" si="20"/>
        <v>58.34451043</v>
      </c>
      <c r="CB214" s="141">
        <f t="shared" si="21"/>
        <v>491.0264354</v>
      </c>
      <c r="CC214" s="141">
        <f t="shared" si="22"/>
        <v>7.944173737</v>
      </c>
      <c r="CD214" s="187">
        <f t="shared" si="23"/>
        <v>0.1684972442</v>
      </c>
    </row>
    <row r="215" ht="15.75" customHeight="1">
      <c r="A215" s="111">
        <f t="shared" si="9"/>
        <v>16.85007979</v>
      </c>
      <c r="B215" s="112" t="s">
        <v>1094</v>
      </c>
      <c r="C215" s="112" t="s">
        <v>1095</v>
      </c>
      <c r="D215" s="113">
        <v>6.01</v>
      </c>
      <c r="E215" s="111">
        <v>0.661</v>
      </c>
      <c r="F215" s="111">
        <v>0.012</v>
      </c>
      <c r="G215" s="114">
        <v>59.3469</v>
      </c>
      <c r="H215" s="114">
        <v>0.0447</v>
      </c>
      <c r="I215" s="114" t="s">
        <v>577</v>
      </c>
      <c r="J215" s="115">
        <f t="shared" si="10"/>
        <v>4.876990192</v>
      </c>
      <c r="K215" s="144" t="s">
        <v>368</v>
      </c>
      <c r="L215" s="145" t="s">
        <v>370</v>
      </c>
      <c r="M215" s="114" t="s">
        <v>444</v>
      </c>
      <c r="N215" s="154">
        <v>-0.085</v>
      </c>
      <c r="O215" s="118">
        <f t="shared" si="11"/>
        <v>4.791990192</v>
      </c>
      <c r="P215" s="119">
        <f t="shared" si="12"/>
        <v>-0.02079607681</v>
      </c>
      <c r="Q215" s="114" t="s">
        <v>517</v>
      </c>
      <c r="R215" s="158" t="s">
        <v>287</v>
      </c>
      <c r="S215" s="97" t="str">
        <f t="shared" si="4"/>
        <v>HIP_43726_</v>
      </c>
      <c r="T215" s="121">
        <v>1.0</v>
      </c>
      <c r="U215" s="121">
        <v>1.0</v>
      </c>
      <c r="V215" s="120">
        <v>0.0</v>
      </c>
      <c r="W215" s="120">
        <v>0.0</v>
      </c>
      <c r="X215" s="120">
        <v>0.0</v>
      </c>
      <c r="Y215" s="122">
        <f t="shared" si="13"/>
        <v>2</v>
      </c>
      <c r="Z215" s="143">
        <v>-4.659</v>
      </c>
      <c r="AA215" s="114" t="s">
        <v>408</v>
      </c>
      <c r="AB215" s="147">
        <v>2.4</v>
      </c>
      <c r="AC215" s="126" t="s">
        <v>297</v>
      </c>
      <c r="AD215" s="127">
        <v>1.02</v>
      </c>
      <c r="AE215" s="104" t="str">
        <f t="shared" si="14"/>
        <v>G2V</v>
      </c>
      <c r="AF215" s="104" t="str">
        <f t="shared" si="5"/>
        <v>HIP_43726_</v>
      </c>
      <c r="AG215" s="103">
        <v>1.0</v>
      </c>
      <c r="AH215" s="104" t="str">
        <f t="shared" si="174"/>
        <v>HD_76151_</v>
      </c>
      <c r="AI215" s="179" t="s">
        <v>563</v>
      </c>
      <c r="AJ215" s="149">
        <v>5781.0</v>
      </c>
      <c r="AK215" s="45">
        <v>17.0</v>
      </c>
      <c r="AL215" s="3" t="s">
        <v>554</v>
      </c>
      <c r="AM215" s="190"/>
      <c r="AN215" s="190">
        <v>4.44</v>
      </c>
      <c r="AO215" s="131">
        <v>0.05</v>
      </c>
      <c r="AP215" s="3" t="s">
        <v>554</v>
      </c>
      <c r="AQ215" s="130">
        <v>0.12</v>
      </c>
      <c r="AR215" s="131">
        <v>0.01</v>
      </c>
      <c r="AS215" s="3" t="s">
        <v>554</v>
      </c>
      <c r="AT215" s="132">
        <f t="shared" si="15"/>
        <v>0.9733043574</v>
      </c>
      <c r="AU215" s="133">
        <v>0.0</v>
      </c>
      <c r="AV215" s="150">
        <v>0.0</v>
      </c>
      <c r="AW215" s="3">
        <v>1.0</v>
      </c>
      <c r="AX215" s="67">
        <v>2.0</v>
      </c>
      <c r="AY215" s="67">
        <v>1.0</v>
      </c>
      <c r="AZ215" s="67">
        <f t="shared" si="17"/>
        <v>4</v>
      </c>
      <c r="BA215" s="135">
        <f t="shared" si="7"/>
        <v>2</v>
      </c>
      <c r="BB215" s="170" t="s">
        <v>509</v>
      </c>
      <c r="BC215" s="48" t="str">
        <f t="shared" ref="BC215:BD215" si="238">B215</f>
        <v>HIP_43726_</v>
      </c>
      <c r="BD215" s="106" t="str">
        <f t="shared" si="238"/>
        <v>HD_76151_</v>
      </c>
      <c r="BE215" s="137">
        <v>0.0</v>
      </c>
      <c r="BF215" s="48" t="s">
        <v>288</v>
      </c>
      <c r="BG215" s="50">
        <v>1.00770605</v>
      </c>
      <c r="BH215" s="50">
        <v>133.57478</v>
      </c>
      <c r="BI215" s="50">
        <v>-5.4344597</v>
      </c>
      <c r="BJ215" s="50">
        <v>8.02154928</v>
      </c>
      <c r="BK215" s="50">
        <v>7.66821594</v>
      </c>
      <c r="BL215" s="50">
        <v>3.83410797</v>
      </c>
      <c r="BM215" s="50">
        <v>2.0</v>
      </c>
      <c r="BN215" s="50">
        <v>315.686079</v>
      </c>
      <c r="BO215" s="50">
        <v>310.562746</v>
      </c>
      <c r="BP215" s="50">
        <v>10.7090602</v>
      </c>
      <c r="BQ215" s="50">
        <v>29.0</v>
      </c>
      <c r="BR215" s="50">
        <v>31.2491044</v>
      </c>
      <c r="BS215" s="50">
        <v>26.1257711</v>
      </c>
      <c r="BT215" s="50">
        <v>0.90088866</v>
      </c>
      <c r="BU215" s="50">
        <v>29.0</v>
      </c>
      <c r="BV215" s="152">
        <v>5.49127756</v>
      </c>
      <c r="BW215" s="50">
        <v>3.54794422</v>
      </c>
      <c r="BX215" s="50">
        <v>0.32254038</v>
      </c>
      <c r="BY215" s="50">
        <v>11.0</v>
      </c>
      <c r="BZ215" s="139">
        <f t="shared" si="19"/>
        <v>0.9763419765</v>
      </c>
      <c r="CA215" s="140">
        <f t="shared" si="20"/>
        <v>57.94286964</v>
      </c>
      <c r="CB215" s="141">
        <f t="shared" si="21"/>
        <v>348.899738</v>
      </c>
      <c r="CC215" s="141">
        <f t="shared" si="22"/>
        <v>9.018595781</v>
      </c>
      <c r="CD215" s="187">
        <f t="shared" si="23"/>
        <v>0.1706184412</v>
      </c>
    </row>
    <row r="216" ht="15.75" customHeight="1">
      <c r="A216" s="111">
        <f t="shared" si="9"/>
        <v>13.77858367</v>
      </c>
      <c r="B216" s="112" t="s">
        <v>1096</v>
      </c>
      <c r="C216" s="112" t="s">
        <v>1097</v>
      </c>
      <c r="D216" s="113">
        <v>6.07</v>
      </c>
      <c r="E216" s="111">
        <v>0.752</v>
      </c>
      <c r="F216" s="111">
        <v>0.003</v>
      </c>
      <c r="G216" s="114">
        <v>72.5764</v>
      </c>
      <c r="H216" s="114">
        <v>0.0498</v>
      </c>
      <c r="I216" s="114" t="s">
        <v>577</v>
      </c>
      <c r="J216" s="115">
        <f t="shared" si="10"/>
        <v>5.373977111</v>
      </c>
      <c r="K216" s="144" t="s">
        <v>368</v>
      </c>
      <c r="L216" s="145" t="s">
        <v>545</v>
      </c>
      <c r="M216" s="114" t="s">
        <v>281</v>
      </c>
      <c r="N216" s="154">
        <v>-0.14</v>
      </c>
      <c r="O216" s="118">
        <f t="shared" si="11"/>
        <v>5.233977111</v>
      </c>
      <c r="P216" s="119">
        <f t="shared" si="12"/>
        <v>-0.1975908443</v>
      </c>
      <c r="Q216" s="154" t="s">
        <v>502</v>
      </c>
      <c r="R216" s="120">
        <v>83.0</v>
      </c>
      <c r="S216" s="97" t="str">
        <f t="shared" si="4"/>
        <v>HIP_544_</v>
      </c>
      <c r="T216" s="121">
        <v>1.0</v>
      </c>
      <c r="U216" s="121">
        <v>1.0</v>
      </c>
      <c r="V216" s="165">
        <v>1.0</v>
      </c>
      <c r="W216" s="120">
        <v>0.0</v>
      </c>
      <c r="X216" s="120">
        <v>0.0</v>
      </c>
      <c r="Y216" s="122">
        <f t="shared" si="13"/>
        <v>3</v>
      </c>
      <c r="Z216" s="143">
        <v>-4.384</v>
      </c>
      <c r="AA216" s="114" t="s">
        <v>537</v>
      </c>
      <c r="AB216" s="147">
        <v>3.6</v>
      </c>
      <c r="AC216" s="126" t="s">
        <v>297</v>
      </c>
      <c r="AD216" s="127">
        <v>0.94</v>
      </c>
      <c r="AE216" s="104" t="str">
        <f t="shared" si="14"/>
        <v>G8V</v>
      </c>
      <c r="AF216" s="104" t="str">
        <f t="shared" si="5"/>
        <v>HIP_544_</v>
      </c>
      <c r="AG216" s="103">
        <v>1.0</v>
      </c>
      <c r="AH216" s="104" t="str">
        <f t="shared" si="174"/>
        <v>HD_166_</v>
      </c>
      <c r="AI216" s="179" t="s">
        <v>563</v>
      </c>
      <c r="AJ216" s="149">
        <v>5458.0</v>
      </c>
      <c r="AK216" s="45">
        <v>40.0</v>
      </c>
      <c r="AL216" s="3" t="s">
        <v>518</v>
      </c>
      <c r="AM216" s="130"/>
      <c r="AN216" s="130">
        <v>4.52</v>
      </c>
      <c r="AO216" s="131">
        <v>0.02</v>
      </c>
      <c r="AP216" s="3" t="s">
        <v>518</v>
      </c>
      <c r="AQ216" s="130">
        <v>0.14</v>
      </c>
      <c r="AR216" s="131">
        <v>0.06</v>
      </c>
      <c r="AS216" s="3" t="s">
        <v>518</v>
      </c>
      <c r="AT216" s="132">
        <f t="shared" si="15"/>
        <v>0.8908204126</v>
      </c>
      <c r="AU216" s="133">
        <v>0.0</v>
      </c>
      <c r="AV216" s="150">
        <v>0.0</v>
      </c>
      <c r="AW216" s="3">
        <v>1.0</v>
      </c>
      <c r="AX216" s="67">
        <v>2.0</v>
      </c>
      <c r="AY216" s="67">
        <v>1.0</v>
      </c>
      <c r="AZ216" s="67">
        <f t="shared" si="17"/>
        <v>4</v>
      </c>
      <c r="BA216" s="135">
        <f t="shared" si="7"/>
        <v>3</v>
      </c>
      <c r="BB216" s="170" t="s">
        <v>509</v>
      </c>
      <c r="BC216" s="48" t="str">
        <f t="shared" ref="BC216:BD216" si="239">B216</f>
        <v>HIP_544_</v>
      </c>
      <c r="BD216" s="106" t="str">
        <f t="shared" si="239"/>
        <v>HD_166_</v>
      </c>
      <c r="BE216" s="137">
        <v>0.0</v>
      </c>
      <c r="BF216" s="48" t="s">
        <v>321</v>
      </c>
      <c r="BG216" s="50">
        <v>0.88226236</v>
      </c>
      <c r="BH216" s="50">
        <v>1.6532665</v>
      </c>
      <c r="BI216" s="50">
        <v>29.021502</v>
      </c>
      <c r="BJ216" s="50">
        <v>5.59912521</v>
      </c>
      <c r="BK216" s="50">
        <v>5.24579188</v>
      </c>
      <c r="BL216" s="50">
        <v>2.62289594</v>
      </c>
      <c r="BM216" s="50">
        <v>2.0</v>
      </c>
      <c r="BN216" s="50">
        <v>215.987904</v>
      </c>
      <c r="BO216" s="50">
        <v>212.454571</v>
      </c>
      <c r="BP216" s="50">
        <v>10.6227286</v>
      </c>
      <c r="BQ216" s="50">
        <v>20.0</v>
      </c>
      <c r="BR216" s="50">
        <v>21.4183592</v>
      </c>
      <c r="BS216" s="50">
        <v>17.8850259</v>
      </c>
      <c r="BT216" s="50">
        <v>0.8942513</v>
      </c>
      <c r="BU216" s="50">
        <v>20.0</v>
      </c>
      <c r="BV216" s="152">
        <v>5.56457238</v>
      </c>
      <c r="BW216" s="50">
        <v>3.09123905</v>
      </c>
      <c r="BX216" s="50">
        <v>0.22080279</v>
      </c>
      <c r="BY216" s="50">
        <v>14.0</v>
      </c>
      <c r="BZ216" s="139">
        <f t="shared" si="19"/>
        <v>0.796534476</v>
      </c>
      <c r="CA216" s="140">
        <f t="shared" si="20"/>
        <v>57.80960474</v>
      </c>
      <c r="CB216" s="141">
        <f t="shared" si="21"/>
        <v>267.8185946</v>
      </c>
      <c r="CC216" s="141">
        <f t="shared" si="22"/>
        <v>10.40096831</v>
      </c>
      <c r="CD216" s="187">
        <f t="shared" si="23"/>
        <v>0.1847133513</v>
      </c>
    </row>
    <row r="217" ht="15.75" customHeight="1">
      <c r="A217" s="111">
        <f t="shared" si="9"/>
        <v>14.10689926</v>
      </c>
      <c r="B217" s="112" t="s">
        <v>1098</v>
      </c>
      <c r="C217" s="112" t="s">
        <v>1099</v>
      </c>
      <c r="D217" s="113">
        <v>6.22</v>
      </c>
      <c r="E217" s="111">
        <v>1.017</v>
      </c>
      <c r="F217" s="111">
        <v>0.008</v>
      </c>
      <c r="G217" s="114">
        <v>70.8873</v>
      </c>
      <c r="H217" s="114">
        <v>0.0399</v>
      </c>
      <c r="I217" s="114" t="s">
        <v>577</v>
      </c>
      <c r="J217" s="115">
        <f t="shared" si="10"/>
        <v>5.472842175</v>
      </c>
      <c r="K217" s="144" t="s">
        <v>368</v>
      </c>
      <c r="L217" s="157" t="s">
        <v>1100</v>
      </c>
      <c r="M217" s="114" t="s">
        <v>372</v>
      </c>
      <c r="N217" s="154">
        <v>-0.26</v>
      </c>
      <c r="O217" s="118">
        <f t="shared" si="11"/>
        <v>5.212842175</v>
      </c>
      <c r="P217" s="119">
        <f t="shared" si="12"/>
        <v>-0.18913687</v>
      </c>
      <c r="Q217" s="114" t="s">
        <v>517</v>
      </c>
      <c r="R217" s="120" t="s">
        <v>287</v>
      </c>
      <c r="S217" s="97" t="str">
        <f t="shared" si="4"/>
        <v>HIP_97944_</v>
      </c>
      <c r="T217" s="121">
        <v>1.0</v>
      </c>
      <c r="U217" s="121">
        <v>1.0</v>
      </c>
      <c r="V217" s="120">
        <v>0.0</v>
      </c>
      <c r="W217" s="120">
        <v>0.0</v>
      </c>
      <c r="X217" s="120">
        <v>0.0</v>
      </c>
      <c r="Y217" s="122">
        <f t="shared" si="13"/>
        <v>2</v>
      </c>
      <c r="Z217" s="143">
        <v>-4.526</v>
      </c>
      <c r="AA217" s="114" t="s">
        <v>353</v>
      </c>
      <c r="AB217" s="147">
        <v>1.8</v>
      </c>
      <c r="AC217" s="126" t="s">
        <v>297</v>
      </c>
      <c r="AD217" s="127">
        <v>0.9</v>
      </c>
      <c r="AE217" s="104" t="str">
        <f t="shared" si="14"/>
        <v>K2IV(k)</v>
      </c>
      <c r="AF217" s="104" t="str">
        <f t="shared" si="5"/>
        <v>HIP_97944_</v>
      </c>
      <c r="AG217" s="103">
        <v>1.0</v>
      </c>
      <c r="AH217" s="104" t="str">
        <f t="shared" si="174"/>
        <v>HD_188088_</v>
      </c>
      <c r="AI217" s="179" t="s">
        <v>563</v>
      </c>
      <c r="AJ217" s="149">
        <v>4600.0</v>
      </c>
      <c r="AK217" s="45">
        <v>86.0</v>
      </c>
      <c r="AL217" s="3" t="s">
        <v>428</v>
      </c>
      <c r="AM217" s="130"/>
      <c r="AN217" s="130">
        <v>4.56</v>
      </c>
      <c r="AO217" s="131">
        <v>0.03</v>
      </c>
      <c r="AP217" s="3" t="s">
        <v>428</v>
      </c>
      <c r="AQ217" s="166">
        <v>0.25</v>
      </c>
      <c r="AR217" s="167">
        <v>0.06</v>
      </c>
      <c r="AS217" s="29" t="s">
        <v>590</v>
      </c>
      <c r="AT217" s="132">
        <f t="shared" si="15"/>
        <v>1.266393132</v>
      </c>
      <c r="AU217" s="133">
        <v>0.0</v>
      </c>
      <c r="AV217" s="150">
        <v>0.0</v>
      </c>
      <c r="AW217" s="3">
        <v>1.0</v>
      </c>
      <c r="AX217" s="67">
        <v>2.0</v>
      </c>
      <c r="AY217" s="67">
        <v>1.0</v>
      </c>
      <c r="AZ217" s="67">
        <f t="shared" si="17"/>
        <v>4</v>
      </c>
      <c r="BA217" s="135">
        <f t="shared" si="7"/>
        <v>2</v>
      </c>
      <c r="BB217" s="170" t="s">
        <v>509</v>
      </c>
      <c r="BC217" s="48" t="str">
        <f t="shared" ref="BC217:BD217" si="240">B217</f>
        <v>HIP_97944_</v>
      </c>
      <c r="BD217" s="106" t="str">
        <f t="shared" si="240"/>
        <v>HD_188088_</v>
      </c>
      <c r="BE217" s="137">
        <v>0.0</v>
      </c>
      <c r="BF217" s="48" t="s">
        <v>486</v>
      </c>
      <c r="BG217" s="50">
        <v>0.86902815</v>
      </c>
      <c r="BH217" s="50">
        <v>298.57394</v>
      </c>
      <c r="BI217" s="50">
        <v>-23.94107</v>
      </c>
      <c r="BJ217" s="50">
        <v>6.56103472</v>
      </c>
      <c r="BK217" s="50">
        <v>6.03103472</v>
      </c>
      <c r="BL217" s="50">
        <v>2.01034491</v>
      </c>
      <c r="BM217" s="50">
        <v>3.0</v>
      </c>
      <c r="BN217" s="50">
        <v>164.251271</v>
      </c>
      <c r="BO217" s="50">
        <v>162.837937</v>
      </c>
      <c r="BP217" s="50">
        <v>20.3547422</v>
      </c>
      <c r="BQ217" s="50">
        <v>8.0</v>
      </c>
      <c r="BR217" s="50">
        <v>15.1627416</v>
      </c>
      <c r="BS217" s="50">
        <v>13.7494083</v>
      </c>
      <c r="BT217" s="50">
        <v>1.71867604</v>
      </c>
      <c r="BU217" s="50">
        <v>8.0</v>
      </c>
      <c r="BV217" s="152">
        <v>5.19618672</v>
      </c>
      <c r="BW217" s="50">
        <v>2.54618672</v>
      </c>
      <c r="BX217" s="50">
        <v>0.16974578</v>
      </c>
      <c r="BY217" s="50">
        <v>15.0</v>
      </c>
      <c r="BZ217" s="139">
        <f t="shared" si="19"/>
        <v>0.8043249951</v>
      </c>
      <c r="CA217" s="140">
        <f t="shared" si="20"/>
        <v>57.01642723</v>
      </c>
      <c r="CB217" s="141">
        <f t="shared" si="21"/>
        <v>277.7306941</v>
      </c>
      <c r="CC217" s="141">
        <f t="shared" si="22"/>
        <v>10.57798511</v>
      </c>
      <c r="CD217" s="187">
        <f t="shared" si="23"/>
        <v>0.1902758331</v>
      </c>
    </row>
    <row r="218" ht="15.75" customHeight="1">
      <c r="A218" s="111">
        <f t="shared" si="9"/>
        <v>7.60814985</v>
      </c>
      <c r="B218" s="112" t="s">
        <v>1101</v>
      </c>
      <c r="C218" s="112" t="s">
        <v>1102</v>
      </c>
      <c r="D218" s="113">
        <v>6.48</v>
      </c>
      <c r="E218" s="111">
        <v>1.094</v>
      </c>
      <c r="F218" s="111">
        <v>0.006</v>
      </c>
      <c r="G218" s="114">
        <v>131.438</v>
      </c>
      <c r="H218" s="114">
        <v>0.0856</v>
      </c>
      <c r="I218" s="114" t="s">
        <v>577</v>
      </c>
      <c r="J218" s="115">
        <f t="shared" si="10"/>
        <v>7.073604711</v>
      </c>
      <c r="K218" s="144" t="s">
        <v>368</v>
      </c>
      <c r="L218" s="157" t="s">
        <v>1103</v>
      </c>
      <c r="M218" s="114" t="s">
        <v>444</v>
      </c>
      <c r="N218" s="154">
        <v>-0.51</v>
      </c>
      <c r="O218" s="118">
        <f t="shared" si="11"/>
        <v>6.563604711</v>
      </c>
      <c r="P218" s="119">
        <f t="shared" si="12"/>
        <v>-0.7294418842</v>
      </c>
      <c r="Q218" s="114" t="s">
        <v>502</v>
      </c>
      <c r="R218" s="120">
        <v>26.0</v>
      </c>
      <c r="S218" s="97" t="str">
        <f t="shared" si="4"/>
        <v>HIP_113283_</v>
      </c>
      <c r="T218" s="121">
        <v>1.0</v>
      </c>
      <c r="U218" s="121">
        <v>1.0</v>
      </c>
      <c r="V218" s="155">
        <v>2.0</v>
      </c>
      <c r="W218" s="120">
        <v>0.0</v>
      </c>
      <c r="X218" s="120">
        <v>0.0</v>
      </c>
      <c r="Y218" s="156">
        <f t="shared" si="13"/>
        <v>4</v>
      </c>
      <c r="Z218" s="143">
        <v>-4.349</v>
      </c>
      <c r="AA218" s="114" t="s">
        <v>353</v>
      </c>
      <c r="AB218" s="147">
        <v>2.6</v>
      </c>
      <c r="AC218" s="126" t="s">
        <v>297</v>
      </c>
      <c r="AD218" s="127">
        <v>0.72</v>
      </c>
      <c r="AE218" s="104" t="str">
        <f t="shared" si="14"/>
        <v>K4Ve</v>
      </c>
      <c r="AF218" s="104" t="str">
        <f t="shared" si="5"/>
        <v>HIP_113283_</v>
      </c>
      <c r="AG218" s="103">
        <v>1.0</v>
      </c>
      <c r="AH218" s="104" t="str">
        <f t="shared" si="174"/>
        <v>HD_216803_</v>
      </c>
      <c r="AI218" s="179" t="s">
        <v>563</v>
      </c>
      <c r="AJ218" s="149">
        <v>4555.0</v>
      </c>
      <c r="AK218" s="45">
        <v>87.0</v>
      </c>
      <c r="AL218" s="3" t="s">
        <v>1029</v>
      </c>
      <c r="AM218" s="130"/>
      <c r="AN218" s="130">
        <v>4.53</v>
      </c>
      <c r="AO218" s="131">
        <v>0.26</v>
      </c>
      <c r="AP218" s="3" t="s">
        <v>1029</v>
      </c>
      <c r="AQ218" s="130">
        <v>-0.01</v>
      </c>
      <c r="AR218" s="131">
        <v>0.09</v>
      </c>
      <c r="AS218" s="3" t="s">
        <v>1029</v>
      </c>
      <c r="AT218" s="132">
        <f t="shared" si="15"/>
        <v>0.6933538639</v>
      </c>
      <c r="AU218" s="133">
        <v>0.0</v>
      </c>
      <c r="AV218" s="150">
        <v>0.0</v>
      </c>
      <c r="AW218" s="3">
        <v>1.0</v>
      </c>
      <c r="AX218" s="67">
        <v>2.0</v>
      </c>
      <c r="AY218" s="67">
        <v>1.0</v>
      </c>
      <c r="AZ218" s="67">
        <f t="shared" si="17"/>
        <v>4</v>
      </c>
      <c r="BA218" s="135">
        <f t="shared" si="7"/>
        <v>4</v>
      </c>
      <c r="BB218" s="170" t="s">
        <v>509</v>
      </c>
      <c r="BC218" s="48" t="str">
        <f t="shared" ref="BC218:BD218" si="241">B218</f>
        <v>HIP_113283_</v>
      </c>
      <c r="BD218" s="106" t="str">
        <f t="shared" si="241"/>
        <v>HD_216803_</v>
      </c>
      <c r="BE218" s="137">
        <v>0.0</v>
      </c>
      <c r="BF218" s="48" t="s">
        <v>98</v>
      </c>
      <c r="BG218" s="50">
        <v>0.76330827</v>
      </c>
      <c r="BH218" s="50">
        <v>344.10022</v>
      </c>
      <c r="BI218" s="50">
        <v>-31.565567</v>
      </c>
      <c r="BJ218" s="50">
        <v>5.30503529</v>
      </c>
      <c r="BK218" s="50">
        <v>4.59836863</v>
      </c>
      <c r="BL218" s="50">
        <v>1.14959216</v>
      </c>
      <c r="BM218" s="50">
        <v>4.0</v>
      </c>
      <c r="BN218" s="50">
        <v>95.2369647</v>
      </c>
      <c r="BO218" s="50">
        <v>93.1169647</v>
      </c>
      <c r="BP218" s="50">
        <v>7.75974706</v>
      </c>
      <c r="BQ218" s="50">
        <v>12.0</v>
      </c>
      <c r="BR218" s="152">
        <v>9.98199938</v>
      </c>
      <c r="BS218" s="50">
        <v>7.86199938</v>
      </c>
      <c r="BT218" s="50">
        <v>0.65516661</v>
      </c>
      <c r="BU218" s="50">
        <v>12.0</v>
      </c>
      <c r="BV218" s="152">
        <v>5.20083936</v>
      </c>
      <c r="BW218" s="50">
        <v>1.84417269</v>
      </c>
      <c r="BX218" s="50">
        <v>0.09706172</v>
      </c>
      <c r="BY218" s="50">
        <v>19.0</v>
      </c>
      <c r="BZ218" s="139">
        <f t="shared" si="19"/>
        <v>0.4317964405</v>
      </c>
      <c r="CA218" s="140">
        <f t="shared" si="20"/>
        <v>56.75446054</v>
      </c>
      <c r="CB218" s="141">
        <f t="shared" si="21"/>
        <v>122.1378091</v>
      </c>
      <c r="CC218" s="141">
        <f t="shared" si="22"/>
        <v>16.14114027</v>
      </c>
      <c r="CD218" s="174">
        <f t="shared" si="23"/>
        <v>0.2367519938</v>
      </c>
    </row>
    <row r="219" ht="15.75" customHeight="1">
      <c r="A219" s="111">
        <f t="shared" si="9"/>
        <v>21.35050483</v>
      </c>
      <c r="B219" s="112" t="s">
        <v>1104</v>
      </c>
      <c r="C219" s="112" t="s">
        <v>1105</v>
      </c>
      <c r="D219" s="113">
        <v>6.08</v>
      </c>
      <c r="E219" s="111">
        <v>0.705</v>
      </c>
      <c r="F219" s="111">
        <v>0.005</v>
      </c>
      <c r="G219" s="114">
        <v>46.8373</v>
      </c>
      <c r="H219" s="114">
        <v>0.118</v>
      </c>
      <c r="I219" s="114" t="s">
        <v>577</v>
      </c>
      <c r="J219" s="115">
        <f t="shared" si="10"/>
        <v>4.432959258</v>
      </c>
      <c r="K219" s="144" t="s">
        <v>368</v>
      </c>
      <c r="L219" s="145" t="s">
        <v>1106</v>
      </c>
      <c r="M219" s="114" t="s">
        <v>372</v>
      </c>
      <c r="N219" s="154">
        <v>-0.1</v>
      </c>
      <c r="O219" s="118">
        <f t="shared" si="11"/>
        <v>4.332959258</v>
      </c>
      <c r="P219" s="119">
        <f t="shared" si="12"/>
        <v>0.1628162968</v>
      </c>
      <c r="Q219" s="114" t="s">
        <v>205</v>
      </c>
      <c r="R219" s="120" t="s">
        <v>287</v>
      </c>
      <c r="S219" s="97" t="str">
        <f t="shared" si="4"/>
        <v>HIP_93966_</v>
      </c>
      <c r="T219" s="121">
        <v>1.0</v>
      </c>
      <c r="U219" s="120">
        <v>0.0</v>
      </c>
      <c r="V219" s="120">
        <v>0.0</v>
      </c>
      <c r="W219" s="120">
        <v>0.0</v>
      </c>
      <c r="X219" s="120">
        <v>0.0</v>
      </c>
      <c r="Y219" s="122">
        <f t="shared" si="13"/>
        <v>1</v>
      </c>
      <c r="Z219" s="146">
        <v>-5.048</v>
      </c>
      <c r="AA219" s="114" t="s">
        <v>408</v>
      </c>
      <c r="AB219" s="147">
        <v>0.9</v>
      </c>
      <c r="AC219" s="126" t="s">
        <v>297</v>
      </c>
      <c r="AD219" s="127">
        <v>0.99</v>
      </c>
      <c r="AE219" s="104" t="str">
        <f t="shared" si="14"/>
        <v>G4V_CN+0.5</v>
      </c>
      <c r="AF219" s="104" t="str">
        <f t="shared" si="5"/>
        <v>HIP_93966_</v>
      </c>
      <c r="AG219" s="103">
        <v>1.0</v>
      </c>
      <c r="AH219" s="104" t="str">
        <f t="shared" si="174"/>
        <v>HD_178428_</v>
      </c>
      <c r="AI219" s="148" t="s">
        <v>379</v>
      </c>
      <c r="AJ219" s="149">
        <v>5660.0</v>
      </c>
      <c r="AK219" s="45">
        <v>12.0</v>
      </c>
      <c r="AL219" s="3" t="s">
        <v>636</v>
      </c>
      <c r="AM219" s="130"/>
      <c r="AN219" s="130">
        <v>4.19</v>
      </c>
      <c r="AO219" s="131">
        <v>0.03</v>
      </c>
      <c r="AP219" s="3" t="s">
        <v>636</v>
      </c>
      <c r="AQ219" s="130">
        <v>0.16</v>
      </c>
      <c r="AR219" s="131">
        <v>0.02</v>
      </c>
      <c r="AS219" s="3" t="s">
        <v>636</v>
      </c>
      <c r="AT219" s="132">
        <f t="shared" si="15"/>
        <v>1.254376563</v>
      </c>
      <c r="AU219" s="133">
        <v>0.0</v>
      </c>
      <c r="AV219" s="150">
        <v>0.0</v>
      </c>
      <c r="AW219" s="3">
        <v>1.0</v>
      </c>
      <c r="AX219" s="67">
        <v>2.0</v>
      </c>
      <c r="AY219" s="67">
        <v>1.0</v>
      </c>
      <c r="AZ219" s="67">
        <f t="shared" si="17"/>
        <v>4</v>
      </c>
      <c r="BA219" s="135">
        <f t="shared" si="7"/>
        <v>1</v>
      </c>
      <c r="BB219" s="151" t="s">
        <v>385</v>
      </c>
      <c r="BC219" s="48" t="str">
        <f t="shared" ref="BC219:BD219" si="242">B219</f>
        <v>HIP_93966_</v>
      </c>
      <c r="BD219" s="106" t="str">
        <f t="shared" si="242"/>
        <v>HD_178428_</v>
      </c>
      <c r="BE219" s="137">
        <v>0.0</v>
      </c>
      <c r="BF219" s="48" t="s">
        <v>469</v>
      </c>
      <c r="BG219" s="50">
        <v>1.32388842</v>
      </c>
      <c r="BH219" s="50">
        <v>286.98883</v>
      </c>
      <c r="BI219" s="50">
        <v>16.853386</v>
      </c>
      <c r="BJ219" s="50">
        <v>5.69434975</v>
      </c>
      <c r="BK219" s="50">
        <v>5.34101642</v>
      </c>
      <c r="BL219" s="50">
        <v>2.67050821</v>
      </c>
      <c r="BM219" s="50">
        <v>2.0</v>
      </c>
      <c r="BN219" s="50">
        <v>220.197832</v>
      </c>
      <c r="BO219" s="50">
        <v>216.311165</v>
      </c>
      <c r="BP219" s="50">
        <v>9.83232568</v>
      </c>
      <c r="BQ219" s="50">
        <v>22.0</v>
      </c>
      <c r="BR219" s="50">
        <v>22.0879759</v>
      </c>
      <c r="BS219" s="50">
        <v>18.2013092</v>
      </c>
      <c r="BT219" s="50">
        <v>0.82733224</v>
      </c>
      <c r="BU219" s="50">
        <v>22.0</v>
      </c>
      <c r="BV219" s="152">
        <v>5.21786445</v>
      </c>
      <c r="BW219" s="50">
        <v>2.92119778</v>
      </c>
      <c r="BX219" s="50">
        <v>0.22470752</v>
      </c>
      <c r="BY219" s="50">
        <v>13.0</v>
      </c>
      <c r="BZ219" s="139">
        <f t="shared" si="19"/>
        <v>1.206168961</v>
      </c>
      <c r="CA219" s="140">
        <f t="shared" si="20"/>
        <v>56.49369748</v>
      </c>
      <c r="CB219" s="141">
        <f t="shared" si="21"/>
        <v>486.2867228</v>
      </c>
      <c r="CC219" s="141">
        <f t="shared" si="22"/>
        <v>8.236037535</v>
      </c>
      <c r="CD219" s="187">
        <f t="shared" si="23"/>
        <v>0.171392158</v>
      </c>
    </row>
    <row r="220" ht="15.75" customHeight="1">
      <c r="A220" s="111">
        <f t="shared" si="9"/>
        <v>17.91482219</v>
      </c>
      <c r="B220" s="112" t="s">
        <v>1107</v>
      </c>
      <c r="C220" s="112" t="s">
        <v>1108</v>
      </c>
      <c r="D220" s="113">
        <v>6.07</v>
      </c>
      <c r="E220" s="111">
        <v>0.648</v>
      </c>
      <c r="F220" s="111">
        <v>0.006</v>
      </c>
      <c r="G220" s="114">
        <v>55.8197</v>
      </c>
      <c r="H220" s="114">
        <v>0.0381</v>
      </c>
      <c r="I220" s="114" t="s">
        <v>577</v>
      </c>
      <c r="J220" s="115">
        <f t="shared" si="10"/>
        <v>4.80393749</v>
      </c>
      <c r="K220" s="144" t="s">
        <v>368</v>
      </c>
      <c r="L220" s="145" t="s">
        <v>370</v>
      </c>
      <c r="M220" s="114" t="s">
        <v>372</v>
      </c>
      <c r="N220" s="154">
        <v>-0.085</v>
      </c>
      <c r="O220" s="118">
        <f t="shared" si="11"/>
        <v>4.71893749</v>
      </c>
      <c r="P220" s="119">
        <f t="shared" si="12"/>
        <v>0.008425003867</v>
      </c>
      <c r="Q220" s="114" t="s">
        <v>205</v>
      </c>
      <c r="R220" s="120" t="s">
        <v>287</v>
      </c>
      <c r="S220" s="97" t="str">
        <f t="shared" si="4"/>
        <v>HIP_98959_</v>
      </c>
      <c r="T220" s="121">
        <v>1.0</v>
      </c>
      <c r="U220" s="120">
        <v>0.0</v>
      </c>
      <c r="V220" s="120">
        <v>0.0</v>
      </c>
      <c r="W220" s="120">
        <v>0.0</v>
      </c>
      <c r="X220" s="120">
        <v>0.0</v>
      </c>
      <c r="Y220" s="122">
        <f t="shared" si="13"/>
        <v>1</v>
      </c>
      <c r="Z220" s="143">
        <v>-4.86</v>
      </c>
      <c r="AA220" s="114" t="s">
        <v>377</v>
      </c>
      <c r="AB220" s="147">
        <v>1.8</v>
      </c>
      <c r="AC220" s="126" t="s">
        <v>297</v>
      </c>
      <c r="AD220" s="127">
        <v>1.02</v>
      </c>
      <c r="AE220" s="104" t="str">
        <f t="shared" si="14"/>
        <v>G2V</v>
      </c>
      <c r="AF220" s="104" t="str">
        <f t="shared" si="5"/>
        <v>HIP_98959_</v>
      </c>
      <c r="AG220" s="103">
        <v>1.0</v>
      </c>
      <c r="AH220" s="104" t="str">
        <f t="shared" si="174"/>
        <v>HD_189567_</v>
      </c>
      <c r="AI220" s="144" t="s">
        <v>655</v>
      </c>
      <c r="AJ220" s="149">
        <v>5726.0</v>
      </c>
      <c r="AK220" s="45">
        <v>15.0</v>
      </c>
      <c r="AL220" s="3" t="s">
        <v>642</v>
      </c>
      <c r="AM220" s="190"/>
      <c r="AN220" s="190">
        <v>4.41</v>
      </c>
      <c r="AO220" s="131">
        <v>0.01</v>
      </c>
      <c r="AP220" s="3" t="s">
        <v>642</v>
      </c>
      <c r="AQ220" s="130">
        <v>-0.24</v>
      </c>
      <c r="AR220" s="131">
        <v>0.01</v>
      </c>
      <c r="AS220" s="3" t="s">
        <v>642</v>
      </c>
      <c r="AT220" s="132">
        <f t="shared" si="15"/>
        <v>1.02603567</v>
      </c>
      <c r="AU220" s="133">
        <v>0.0</v>
      </c>
      <c r="AV220" s="150">
        <v>0.0</v>
      </c>
      <c r="AW220" s="3">
        <v>1.0</v>
      </c>
      <c r="AX220" s="67">
        <v>2.0</v>
      </c>
      <c r="AY220" s="67">
        <v>1.0</v>
      </c>
      <c r="AZ220" s="67">
        <f t="shared" si="17"/>
        <v>4</v>
      </c>
      <c r="BA220" s="135">
        <f t="shared" si="7"/>
        <v>1</v>
      </c>
      <c r="BB220" s="151" t="s">
        <v>385</v>
      </c>
      <c r="BC220" s="48" t="str">
        <f t="shared" ref="BC220:BD220" si="243">B220</f>
        <v>HIP_98959_</v>
      </c>
      <c r="BD220" s="106" t="str">
        <f t="shared" si="243"/>
        <v>HD_189567_</v>
      </c>
      <c r="BE220" s="137">
        <v>0.0</v>
      </c>
      <c r="BF220" s="48" t="s">
        <v>492</v>
      </c>
      <c r="BG220" s="50">
        <v>1.04311928</v>
      </c>
      <c r="BH220" s="50">
        <v>301.3865</v>
      </c>
      <c r="BI220" s="50">
        <v>-67.3209</v>
      </c>
      <c r="BJ220" s="50">
        <v>6.28214154</v>
      </c>
      <c r="BK220" s="50">
        <v>6.10547487</v>
      </c>
      <c r="BL220" s="50">
        <v>6.10547487</v>
      </c>
      <c r="BM220" s="50">
        <v>1.0</v>
      </c>
      <c r="BN220" s="50">
        <v>501.786798</v>
      </c>
      <c r="BO220" s="50">
        <v>494.543465</v>
      </c>
      <c r="BP220" s="50">
        <v>12.0620357</v>
      </c>
      <c r="BQ220" s="50">
        <v>41.0</v>
      </c>
      <c r="BR220" s="50">
        <v>48.8523545</v>
      </c>
      <c r="BS220" s="50">
        <v>41.6090212</v>
      </c>
      <c r="BT220" s="50">
        <v>1.01485418</v>
      </c>
      <c r="BU220" s="50">
        <v>41.0</v>
      </c>
      <c r="BV220" s="152">
        <v>5.52286629</v>
      </c>
      <c r="BW220" s="50">
        <v>4.10953296</v>
      </c>
      <c r="BX220" s="50">
        <v>0.51369162</v>
      </c>
      <c r="BY220" s="50">
        <v>8.0</v>
      </c>
      <c r="BZ220" s="139">
        <f t="shared" si="19"/>
        <v>1.009746838</v>
      </c>
      <c r="CA220" s="140">
        <f t="shared" si="20"/>
        <v>56.36376558</v>
      </c>
      <c r="CB220" s="141">
        <f t="shared" si="21"/>
        <v>366.9580792</v>
      </c>
      <c r="CC220" s="141">
        <f t="shared" si="22"/>
        <v>8.868162691</v>
      </c>
      <c r="CD220" s="187">
        <f t="shared" si="23"/>
        <v>0.165968615</v>
      </c>
    </row>
    <row r="221" ht="15.75" customHeight="1">
      <c r="A221" s="111">
        <f t="shared" si="9"/>
        <v>10.90803977</v>
      </c>
      <c r="B221" s="112" t="s">
        <v>1109</v>
      </c>
      <c r="C221" s="112" t="s">
        <v>1110</v>
      </c>
      <c r="D221" s="113">
        <v>6.36</v>
      </c>
      <c r="E221" s="111">
        <v>0.977</v>
      </c>
      <c r="F221" s="111">
        <v>0.006</v>
      </c>
      <c r="G221" s="114">
        <v>91.6755</v>
      </c>
      <c r="H221" s="114">
        <v>0.0343</v>
      </c>
      <c r="I221" s="114" t="s">
        <v>577</v>
      </c>
      <c r="J221" s="115">
        <f t="shared" si="10"/>
        <v>6.171266436</v>
      </c>
      <c r="K221" s="144" t="s">
        <v>368</v>
      </c>
      <c r="L221" s="157" t="s">
        <v>877</v>
      </c>
      <c r="M221" s="114" t="s">
        <v>444</v>
      </c>
      <c r="N221" s="154">
        <v>-0.37</v>
      </c>
      <c r="O221" s="118">
        <f t="shared" si="11"/>
        <v>5.801266436</v>
      </c>
      <c r="P221" s="119">
        <f t="shared" si="12"/>
        <v>-0.4245065746</v>
      </c>
      <c r="Q221" s="114" t="s">
        <v>205</v>
      </c>
      <c r="R221" s="120" t="s">
        <v>287</v>
      </c>
      <c r="S221" s="97" t="str">
        <f t="shared" si="4"/>
        <v>HIP_117712_</v>
      </c>
      <c r="T221" s="121">
        <v>1.0</v>
      </c>
      <c r="U221" s="120">
        <v>0.0</v>
      </c>
      <c r="V221" s="120">
        <v>0.0</v>
      </c>
      <c r="W221" s="120">
        <v>0.0</v>
      </c>
      <c r="X221" s="120">
        <v>0.0</v>
      </c>
      <c r="Y221" s="122">
        <f t="shared" si="13"/>
        <v>1</v>
      </c>
      <c r="Z221" s="143">
        <v>-4.518</v>
      </c>
      <c r="AA221" s="114" t="s">
        <v>821</v>
      </c>
      <c r="AB221" s="147">
        <v>3.0</v>
      </c>
      <c r="AC221" s="126" t="s">
        <v>297</v>
      </c>
      <c r="AD221" s="127">
        <v>0.75</v>
      </c>
      <c r="AE221" s="104" t="str">
        <f t="shared" si="14"/>
        <v>K3V</v>
      </c>
      <c r="AF221" s="104" t="str">
        <f t="shared" si="5"/>
        <v>HIP_117712_</v>
      </c>
      <c r="AG221" s="103">
        <v>1.0</v>
      </c>
      <c r="AH221" s="104" t="str">
        <f t="shared" si="174"/>
        <v>HD_223778_</v>
      </c>
      <c r="AI221" s="179" t="s">
        <v>563</v>
      </c>
      <c r="AJ221" s="149">
        <v>4754.0</v>
      </c>
      <c r="AK221" s="45">
        <v>80.0</v>
      </c>
      <c r="AL221" s="3" t="s">
        <v>595</v>
      </c>
      <c r="AM221" s="166"/>
      <c r="AN221" s="166">
        <v>4.71</v>
      </c>
      <c r="AO221" s="167">
        <v>0.04</v>
      </c>
      <c r="AP221" s="29" t="s">
        <v>428</v>
      </c>
      <c r="AQ221" s="166">
        <v>-0.61</v>
      </c>
      <c r="AR221" s="167">
        <v>0.06</v>
      </c>
      <c r="AS221" s="29" t="s">
        <v>590</v>
      </c>
      <c r="AT221" s="132">
        <f t="shared" si="15"/>
        <v>0.9042343538</v>
      </c>
      <c r="AU221" s="133">
        <v>0.0</v>
      </c>
      <c r="AV221" s="150">
        <v>0.0</v>
      </c>
      <c r="AW221" s="3">
        <v>1.0</v>
      </c>
      <c r="AX221" s="67">
        <v>2.0</v>
      </c>
      <c r="AY221" s="67">
        <v>1.0</v>
      </c>
      <c r="AZ221" s="67">
        <f t="shared" si="17"/>
        <v>4</v>
      </c>
      <c r="BA221" s="135">
        <f t="shared" si="7"/>
        <v>1</v>
      </c>
      <c r="BB221" s="151" t="s">
        <v>385</v>
      </c>
      <c r="BC221" s="48" t="str">
        <f t="shared" ref="BC221:BD221" si="244">B221</f>
        <v>HIP_117712_</v>
      </c>
      <c r="BD221" s="106" t="str">
        <f t="shared" si="244"/>
        <v>HD_223778_</v>
      </c>
      <c r="BE221" s="137">
        <v>0.0</v>
      </c>
      <c r="BF221" s="48" t="s">
        <v>124</v>
      </c>
      <c r="BG221" s="50">
        <v>0.63323429</v>
      </c>
      <c r="BH221" s="50">
        <v>358.1055</v>
      </c>
      <c r="BI221" s="50">
        <v>75.544586</v>
      </c>
      <c r="BJ221" s="50">
        <v>6.82934029</v>
      </c>
      <c r="BK221" s="50">
        <v>6.65267362</v>
      </c>
      <c r="BL221" s="50">
        <v>6.65267362</v>
      </c>
      <c r="BM221" s="50">
        <v>1.0</v>
      </c>
      <c r="BN221" s="50">
        <v>543.81323</v>
      </c>
      <c r="BO221" s="50">
        <v>538.866563</v>
      </c>
      <c r="BP221" s="50">
        <v>19.2452344</v>
      </c>
      <c r="BQ221" s="50">
        <v>28.0</v>
      </c>
      <c r="BR221" s="50">
        <v>50.410385</v>
      </c>
      <c r="BS221" s="50">
        <v>45.4637184</v>
      </c>
      <c r="BT221" s="50">
        <v>1.62370423</v>
      </c>
      <c r="BU221" s="50">
        <v>28.0</v>
      </c>
      <c r="BV221" s="152">
        <v>5.90357712</v>
      </c>
      <c r="BW221" s="50">
        <v>4.49024379</v>
      </c>
      <c r="BX221" s="50">
        <v>0.56128047</v>
      </c>
      <c r="BY221" s="50">
        <v>8.0</v>
      </c>
      <c r="BZ221" s="139">
        <f t="shared" si="19"/>
        <v>0.613404154</v>
      </c>
      <c r="CA221" s="140">
        <f t="shared" si="20"/>
        <v>56.23413252</v>
      </c>
      <c r="CB221" s="141">
        <f t="shared" si="21"/>
        <v>202.6222922</v>
      </c>
      <c r="CC221" s="141">
        <f t="shared" si="22"/>
        <v>13.26893298</v>
      </c>
      <c r="CD221" s="174">
        <f t="shared" si="23"/>
        <v>0.225198181</v>
      </c>
    </row>
    <row r="222" ht="15.75" customHeight="1">
      <c r="A222" s="111">
        <f t="shared" si="9"/>
        <v>12.28048631</v>
      </c>
      <c r="B222" s="162" t="s">
        <v>1111</v>
      </c>
      <c r="C222" s="162" t="s">
        <v>1112</v>
      </c>
      <c r="D222" s="163">
        <v>6.227</v>
      </c>
      <c r="E222" s="164">
        <v>0.84</v>
      </c>
      <c r="F222" s="164">
        <v>0.006</v>
      </c>
      <c r="G222" s="154">
        <v>81.43</v>
      </c>
      <c r="H222" s="154">
        <v>0.0487</v>
      </c>
      <c r="I222" s="154" t="s">
        <v>577</v>
      </c>
      <c r="J222" s="115">
        <f t="shared" si="10"/>
        <v>5.780922174</v>
      </c>
      <c r="K222" s="144" t="s">
        <v>368</v>
      </c>
      <c r="L222" s="189" t="s">
        <v>812</v>
      </c>
      <c r="M222" s="154" t="s">
        <v>1113</v>
      </c>
      <c r="N222" s="154">
        <v>-0.23</v>
      </c>
      <c r="O222" s="118">
        <f t="shared" si="11"/>
        <v>5.550922174</v>
      </c>
      <c r="P222" s="119">
        <f t="shared" si="12"/>
        <v>-0.3243688696</v>
      </c>
      <c r="Q222" s="154" t="s">
        <v>209</v>
      </c>
      <c r="R222" s="120">
        <v>69.0</v>
      </c>
      <c r="S222" s="97" t="str">
        <f t="shared" si="4"/>
        <v>HIP_26779_</v>
      </c>
      <c r="T222" s="120">
        <v>0.0</v>
      </c>
      <c r="U222" s="120">
        <v>0.0</v>
      </c>
      <c r="V222" s="165">
        <v>1.0</v>
      </c>
      <c r="W222" s="120">
        <v>0.0</v>
      </c>
      <c r="X222" s="120">
        <v>0.0</v>
      </c>
      <c r="Y222" s="122">
        <f t="shared" si="13"/>
        <v>1</v>
      </c>
      <c r="Z222" s="176">
        <v>-4.454</v>
      </c>
      <c r="AA222" s="154" t="s">
        <v>408</v>
      </c>
      <c r="AB222" s="147">
        <v>3.0</v>
      </c>
      <c r="AC222" s="126" t="s">
        <v>1114</v>
      </c>
      <c r="AD222" s="127">
        <v>0.88</v>
      </c>
      <c r="AE222" s="104" t="str">
        <f t="shared" si="14"/>
        <v>K1V</v>
      </c>
      <c r="AF222" s="104" t="str">
        <f t="shared" si="5"/>
        <v>HIP_26779_</v>
      </c>
      <c r="AG222" s="103"/>
      <c r="AH222" s="104" t="str">
        <f t="shared" si="174"/>
        <v>HD_37394_</v>
      </c>
      <c r="AI222" s="126"/>
      <c r="AJ222" s="149">
        <v>5257.0</v>
      </c>
      <c r="AK222" s="45">
        <v>29.0</v>
      </c>
      <c r="AL222" s="3" t="s">
        <v>518</v>
      </c>
      <c r="AM222" s="166"/>
      <c r="AN222" s="166">
        <v>4.55</v>
      </c>
      <c r="AO222" s="167">
        <v>0.02</v>
      </c>
      <c r="AP222" s="29" t="s">
        <v>518</v>
      </c>
      <c r="AQ222" s="166">
        <v>0.08</v>
      </c>
      <c r="AR222" s="167">
        <v>0.07</v>
      </c>
      <c r="AS222" s="29" t="s">
        <v>518</v>
      </c>
      <c r="AT222" s="132">
        <f t="shared" si="15"/>
        <v>0.8298359704</v>
      </c>
      <c r="AU222" s="133">
        <v>0.0</v>
      </c>
      <c r="AV222" s="150">
        <v>0.0</v>
      </c>
      <c r="AW222" s="3">
        <v>1.0</v>
      </c>
      <c r="AX222" s="67">
        <v>2.0</v>
      </c>
      <c r="AY222" s="67">
        <v>1.0</v>
      </c>
      <c r="AZ222" s="67">
        <f t="shared" si="17"/>
        <v>4</v>
      </c>
      <c r="BA222" s="135">
        <f t="shared" si="7"/>
        <v>1</v>
      </c>
      <c r="BB222" s="151" t="s">
        <v>385</v>
      </c>
      <c r="BC222" s="48" t="str">
        <f t="shared" ref="BC222:BD222" si="245">B222</f>
        <v>HIP_26779_</v>
      </c>
      <c r="BD222" s="106" t="str">
        <f t="shared" si="245"/>
        <v>HD_37394_</v>
      </c>
      <c r="BE222" s="177" t="s">
        <v>539</v>
      </c>
      <c r="BF222" s="48" t="s">
        <v>1115</v>
      </c>
      <c r="BG222" s="168" t="s">
        <v>287</v>
      </c>
      <c r="BH222" s="168" t="s">
        <v>287</v>
      </c>
      <c r="BI222" s="168" t="s">
        <v>287</v>
      </c>
      <c r="BJ222" s="168" t="s">
        <v>287</v>
      </c>
      <c r="BK222" s="168" t="s">
        <v>287</v>
      </c>
      <c r="BL222" s="168" t="s">
        <v>287</v>
      </c>
      <c r="BM222" s="168" t="s">
        <v>287</v>
      </c>
      <c r="BN222" s="168" t="s">
        <v>287</v>
      </c>
      <c r="BO222" s="168" t="s">
        <v>287</v>
      </c>
      <c r="BP222" s="168" t="s">
        <v>287</v>
      </c>
      <c r="BQ222" s="168" t="s">
        <v>287</v>
      </c>
      <c r="BR222" s="168" t="s">
        <v>287</v>
      </c>
      <c r="BS222" s="168" t="s">
        <v>287</v>
      </c>
      <c r="BT222" s="168" t="s">
        <v>287</v>
      </c>
      <c r="BU222" s="168" t="s">
        <v>287</v>
      </c>
      <c r="BV222" s="168" t="s">
        <v>287</v>
      </c>
      <c r="BW222" s="168" t="s">
        <v>287</v>
      </c>
      <c r="BX222" s="168" t="s">
        <v>287</v>
      </c>
      <c r="BY222" s="168" t="s">
        <v>287</v>
      </c>
      <c r="BZ222" s="139">
        <f t="shared" si="19"/>
        <v>0.6883599038</v>
      </c>
      <c r="CA222" s="140">
        <f t="shared" si="20"/>
        <v>56.05314696</v>
      </c>
      <c r="CB222" s="141">
        <f t="shared" si="21"/>
        <v>222.3718446</v>
      </c>
      <c r="CC222" s="141">
        <f t="shared" si="22"/>
        <v>11.56354168</v>
      </c>
      <c r="CD222" s="187">
        <f t="shared" si="23"/>
        <v>0.191312554</v>
      </c>
    </row>
    <row r="223" ht="15.75" customHeight="1">
      <c r="A223" s="111">
        <f t="shared" si="9"/>
        <v>20.0734689</v>
      </c>
      <c r="B223" s="112" t="s">
        <v>1116</v>
      </c>
      <c r="C223" s="112" t="s">
        <v>1117</v>
      </c>
      <c r="D223" s="113">
        <v>6.17</v>
      </c>
      <c r="E223" s="111">
        <v>0.744</v>
      </c>
      <c r="F223" s="111">
        <v>0.006</v>
      </c>
      <c r="G223" s="114">
        <v>49.817</v>
      </c>
      <c r="H223" s="114">
        <v>0.0574</v>
      </c>
      <c r="I223" s="114" t="s">
        <v>577</v>
      </c>
      <c r="J223" s="115">
        <f t="shared" si="10"/>
        <v>4.656887853</v>
      </c>
      <c r="K223" s="144" t="s">
        <v>368</v>
      </c>
      <c r="L223" s="145" t="s">
        <v>773</v>
      </c>
      <c r="M223" s="114" t="s">
        <v>281</v>
      </c>
      <c r="N223" s="154">
        <v>-0.14</v>
      </c>
      <c r="O223" s="118">
        <f t="shared" si="11"/>
        <v>4.516887853</v>
      </c>
      <c r="P223" s="119">
        <f t="shared" si="12"/>
        <v>0.0892448588</v>
      </c>
      <c r="Q223" s="114" t="s">
        <v>211</v>
      </c>
      <c r="R223" s="120" t="s">
        <v>287</v>
      </c>
      <c r="S223" s="97" t="str">
        <f t="shared" si="4"/>
        <v>HIP_113421_</v>
      </c>
      <c r="T223" s="120">
        <v>0.0</v>
      </c>
      <c r="U223" s="120">
        <v>0.0</v>
      </c>
      <c r="V223" s="120">
        <v>0.0</v>
      </c>
      <c r="W223" s="120">
        <v>0.0</v>
      </c>
      <c r="X223" s="121">
        <v>1.0</v>
      </c>
      <c r="Y223" s="122">
        <f t="shared" si="13"/>
        <v>1</v>
      </c>
      <c r="Z223" s="146">
        <v>-5.086</v>
      </c>
      <c r="AA223" s="114" t="s">
        <v>537</v>
      </c>
      <c r="AB223" s="147">
        <v>1.7</v>
      </c>
      <c r="AC223" s="126" t="s">
        <v>297</v>
      </c>
      <c r="AD223" s="127">
        <v>0.94</v>
      </c>
      <c r="AE223" s="104" t="str">
        <f t="shared" si="14"/>
        <v>G8IV-V</v>
      </c>
      <c r="AF223" s="104" t="str">
        <f t="shared" si="5"/>
        <v>HIP_113421_</v>
      </c>
      <c r="AG223" s="103">
        <v>1.0</v>
      </c>
      <c r="AH223" s="104" t="str">
        <f t="shared" si="174"/>
        <v>HD_217107_</v>
      </c>
      <c r="AI223" s="148" t="s">
        <v>379</v>
      </c>
      <c r="AJ223" s="149">
        <v>5671.0</v>
      </c>
      <c r="AK223" s="45">
        <v>23.0</v>
      </c>
      <c r="AL223" s="3" t="s">
        <v>936</v>
      </c>
      <c r="AM223" s="130"/>
      <c r="AN223" s="130">
        <v>4.51</v>
      </c>
      <c r="AO223" s="131">
        <v>0.05</v>
      </c>
      <c r="AP223" s="3" t="s">
        <v>936</v>
      </c>
      <c r="AQ223" s="130">
        <v>0.33</v>
      </c>
      <c r="AR223" s="131">
        <v>0.02</v>
      </c>
      <c r="AS223" s="3" t="s">
        <v>936</v>
      </c>
      <c r="AT223" s="132">
        <f t="shared" si="15"/>
        <v>1.148036721</v>
      </c>
      <c r="AU223" s="133">
        <v>0.0</v>
      </c>
      <c r="AV223" s="150">
        <v>0.0</v>
      </c>
      <c r="AW223" s="3">
        <v>1.0</v>
      </c>
      <c r="AX223" s="67">
        <v>2.0</v>
      </c>
      <c r="AY223" s="67">
        <v>1.0</v>
      </c>
      <c r="AZ223" s="67">
        <f t="shared" si="17"/>
        <v>4</v>
      </c>
      <c r="BA223" s="135">
        <f t="shared" si="7"/>
        <v>1</v>
      </c>
      <c r="BB223" s="151" t="s">
        <v>385</v>
      </c>
      <c r="BC223" s="48" t="str">
        <f t="shared" ref="BC223:BD223" si="246">B223</f>
        <v>HIP_113421_</v>
      </c>
      <c r="BD223" s="106" t="str">
        <f t="shared" si="246"/>
        <v>HD_217107_</v>
      </c>
      <c r="BE223" s="177" t="s">
        <v>539</v>
      </c>
      <c r="BF223" s="48" t="s">
        <v>103</v>
      </c>
      <c r="BG223" s="50">
        <v>0.89247822</v>
      </c>
      <c r="BH223" s="50">
        <v>344.56476</v>
      </c>
      <c r="BI223" s="50">
        <v>-2.395385</v>
      </c>
      <c r="BJ223" s="50">
        <v>8.00333722</v>
      </c>
      <c r="BK223" s="50">
        <v>7.65000389</v>
      </c>
      <c r="BL223" s="50">
        <v>3.82500194</v>
      </c>
      <c r="BM223" s="50">
        <v>2.0</v>
      </c>
      <c r="BN223" s="50">
        <v>312.651824</v>
      </c>
      <c r="BO223" s="50">
        <v>309.825158</v>
      </c>
      <c r="BP223" s="50">
        <v>19.3640723</v>
      </c>
      <c r="BQ223" s="50">
        <v>16.0</v>
      </c>
      <c r="BR223" s="50">
        <v>28.8968311</v>
      </c>
      <c r="BS223" s="50">
        <v>26.0701644</v>
      </c>
      <c r="BT223" s="50">
        <v>1.62938528</v>
      </c>
      <c r="BU223" s="50">
        <v>16.0</v>
      </c>
      <c r="BV223" s="152">
        <v>5.48372604</v>
      </c>
      <c r="BW223" s="50">
        <v>3.5403927</v>
      </c>
      <c r="BX223" s="50">
        <v>0.32185388</v>
      </c>
      <c r="BY223" s="50">
        <v>11.0</v>
      </c>
      <c r="BZ223" s="139">
        <f t="shared" si="19"/>
        <v>1.108210931</v>
      </c>
      <c r="CA223" s="140">
        <f t="shared" si="20"/>
        <v>55.20774393</v>
      </c>
      <c r="CB223" s="141">
        <f t="shared" si="21"/>
        <v>439.5087282</v>
      </c>
      <c r="CC223" s="141">
        <f t="shared" si="22"/>
        <v>8.817893459</v>
      </c>
      <c r="CD223" s="187">
        <f t="shared" si="23"/>
        <v>0.1763998811</v>
      </c>
    </row>
    <row r="224" ht="15.75" customHeight="1">
      <c r="A224" s="111">
        <f t="shared" si="9"/>
        <v>22.35136343</v>
      </c>
      <c r="B224" s="112" t="s">
        <v>1118</v>
      </c>
      <c r="C224" s="112" t="s">
        <v>1119</v>
      </c>
      <c r="D224" s="113">
        <v>6.11</v>
      </c>
      <c r="E224" s="111">
        <v>0.47</v>
      </c>
      <c r="F224" s="111">
        <v>0.01</v>
      </c>
      <c r="G224" s="114">
        <v>44.74</v>
      </c>
      <c r="H224" s="114">
        <v>0.81</v>
      </c>
      <c r="I224" s="114" t="s">
        <v>273</v>
      </c>
      <c r="J224" s="115">
        <f t="shared" si="10"/>
        <v>4.363479899</v>
      </c>
      <c r="K224" s="144" t="s">
        <v>368</v>
      </c>
      <c r="L224" s="153" t="s">
        <v>1120</v>
      </c>
      <c r="M224" s="114" t="s">
        <v>372</v>
      </c>
      <c r="N224" s="154">
        <v>-0.05</v>
      </c>
      <c r="O224" s="118">
        <f t="shared" si="11"/>
        <v>4.313479899</v>
      </c>
      <c r="P224" s="119">
        <f t="shared" si="12"/>
        <v>0.1706080405</v>
      </c>
      <c r="Q224" s="114" t="s">
        <v>205</v>
      </c>
      <c r="R224" s="120" t="s">
        <v>287</v>
      </c>
      <c r="S224" s="97" t="str">
        <f t="shared" si="4"/>
        <v>HIP_59750_</v>
      </c>
      <c r="T224" s="121">
        <v>1.0</v>
      </c>
      <c r="U224" s="120">
        <v>0.0</v>
      </c>
      <c r="V224" s="120">
        <v>0.0</v>
      </c>
      <c r="W224" s="120">
        <v>0.0</v>
      </c>
      <c r="X224" s="120">
        <v>0.0</v>
      </c>
      <c r="Y224" s="122">
        <f t="shared" si="13"/>
        <v>1</v>
      </c>
      <c r="Z224" s="143">
        <v>-4.651</v>
      </c>
      <c r="AA224" s="114" t="s">
        <v>408</v>
      </c>
      <c r="AB224" s="175">
        <v>7.2</v>
      </c>
      <c r="AC224" s="126" t="s">
        <v>297</v>
      </c>
      <c r="AD224" s="127">
        <v>1.14</v>
      </c>
      <c r="AE224" s="104" t="str">
        <f t="shared" si="14"/>
        <v>F9V_Fe-1.7_CH-0.7</v>
      </c>
      <c r="AF224" s="104" t="str">
        <f t="shared" si="5"/>
        <v>HIP_59750_</v>
      </c>
      <c r="AG224" s="103">
        <v>1.0</v>
      </c>
      <c r="AH224" s="104" t="str">
        <f t="shared" si="174"/>
        <v>HD_106516_</v>
      </c>
      <c r="AI224" s="179" t="s">
        <v>563</v>
      </c>
      <c r="AJ224" s="149">
        <v>6258.0</v>
      </c>
      <c r="AK224" s="45">
        <v>39.0</v>
      </c>
      <c r="AL224" s="3" t="s">
        <v>518</v>
      </c>
      <c r="AM224" s="130"/>
      <c r="AN224" s="130">
        <v>4.36</v>
      </c>
      <c r="AO224" s="131">
        <v>0.03</v>
      </c>
      <c r="AP224" s="3" t="s">
        <v>518</v>
      </c>
      <c r="AQ224" s="130">
        <v>-0.73</v>
      </c>
      <c r="AR224" s="131">
        <v>0.05</v>
      </c>
      <c r="AS224" s="3" t="s">
        <v>518</v>
      </c>
      <c r="AT224" s="132">
        <f t="shared" si="15"/>
        <v>1.035346089</v>
      </c>
      <c r="AU224" s="133">
        <v>0.0</v>
      </c>
      <c r="AV224" s="150">
        <v>0.0</v>
      </c>
      <c r="AW224" s="3">
        <v>1.0</v>
      </c>
      <c r="AX224" s="64">
        <v>1.0</v>
      </c>
      <c r="AY224" s="67">
        <v>1.0</v>
      </c>
      <c r="AZ224" s="67">
        <f t="shared" si="17"/>
        <v>3</v>
      </c>
      <c r="BA224" s="135">
        <f t="shared" si="7"/>
        <v>1</v>
      </c>
      <c r="BB224" s="151" t="s">
        <v>385</v>
      </c>
      <c r="BC224" s="48" t="str">
        <f t="shared" ref="BC224:BD224" si="247">B224</f>
        <v>HIP_59750_</v>
      </c>
      <c r="BD224" s="106" t="str">
        <f t="shared" si="247"/>
        <v>HD_106516_</v>
      </c>
      <c r="BE224" s="137">
        <v>0.0</v>
      </c>
      <c r="BF224" s="48" t="s">
        <v>338</v>
      </c>
      <c r="BG224" s="50">
        <v>1.16811653</v>
      </c>
      <c r="BH224" s="50">
        <v>183.79399</v>
      </c>
      <c r="BI224" s="50">
        <v>-10.312401</v>
      </c>
      <c r="BJ224" s="50">
        <v>60.565801</v>
      </c>
      <c r="BK224" s="50">
        <v>59.505801</v>
      </c>
      <c r="BL224" s="50">
        <v>9.9176335</v>
      </c>
      <c r="BM224" s="50">
        <v>6.0</v>
      </c>
      <c r="BN224" s="50">
        <v>4897.70321</v>
      </c>
      <c r="BO224" s="50">
        <v>4819.96988</v>
      </c>
      <c r="BP224" s="50">
        <v>10.954477</v>
      </c>
      <c r="BQ224" s="50">
        <v>440.0</v>
      </c>
      <c r="BR224" s="169">
        <v>482.989426</v>
      </c>
      <c r="BS224" s="50">
        <v>405.256092</v>
      </c>
      <c r="BT224" s="50">
        <v>0.92103657</v>
      </c>
      <c r="BU224" s="50">
        <v>440.0</v>
      </c>
      <c r="BV224" s="152">
        <v>6.06316163</v>
      </c>
      <c r="BW224" s="50">
        <v>5.00316163</v>
      </c>
      <c r="BX224" s="50">
        <v>0.83386027</v>
      </c>
      <c r="BY224" s="50">
        <v>6.0</v>
      </c>
      <c r="BZ224" s="139">
        <f t="shared" si="19"/>
        <v>1.217037668</v>
      </c>
      <c r="CA224" s="140">
        <f t="shared" si="20"/>
        <v>54.45026528</v>
      </c>
      <c r="CB224" s="141">
        <f t="shared" si="21"/>
        <v>459.3052309</v>
      </c>
      <c r="CC224" s="141">
        <f t="shared" si="22"/>
        <v>7.640742308</v>
      </c>
      <c r="CD224" s="187">
        <f t="shared" si="23"/>
        <v>0.1434568499</v>
      </c>
    </row>
    <row r="225" ht="15.75" customHeight="1">
      <c r="A225" s="111">
        <f t="shared" si="9"/>
        <v>19.01654059</v>
      </c>
      <c r="B225" s="112" t="s">
        <v>1121</v>
      </c>
      <c r="C225" s="112" t="s">
        <v>1122</v>
      </c>
      <c r="D225" s="113">
        <v>6.18</v>
      </c>
      <c r="E225" s="111">
        <v>0.654</v>
      </c>
      <c r="F225" s="111">
        <v>0.004</v>
      </c>
      <c r="G225" s="114">
        <v>52.5858</v>
      </c>
      <c r="H225" s="114">
        <v>0.0263</v>
      </c>
      <c r="I225" s="114" t="s">
        <v>577</v>
      </c>
      <c r="J225" s="115">
        <f t="shared" si="10"/>
        <v>4.784342427</v>
      </c>
      <c r="K225" s="144" t="s">
        <v>368</v>
      </c>
      <c r="L225" s="145" t="s">
        <v>370</v>
      </c>
      <c r="M225" s="114" t="s">
        <v>281</v>
      </c>
      <c r="N225" s="154">
        <v>-0.085</v>
      </c>
      <c r="O225" s="118">
        <f t="shared" si="11"/>
        <v>4.699342427</v>
      </c>
      <c r="P225" s="119">
        <f t="shared" si="12"/>
        <v>0.01626302934</v>
      </c>
      <c r="Q225" s="114" t="s">
        <v>205</v>
      </c>
      <c r="R225" s="120" t="s">
        <v>287</v>
      </c>
      <c r="S225" s="97" t="str">
        <f t="shared" si="4"/>
        <v>HIP_98921_</v>
      </c>
      <c r="T225" s="121">
        <v>1.0</v>
      </c>
      <c r="U225" s="120">
        <v>0.0</v>
      </c>
      <c r="V225" s="120">
        <v>0.0</v>
      </c>
      <c r="W225" s="120">
        <v>0.0</v>
      </c>
      <c r="X225" s="120">
        <v>0.0</v>
      </c>
      <c r="Y225" s="122">
        <f t="shared" si="13"/>
        <v>1</v>
      </c>
      <c r="Z225" s="143">
        <v>-4.431</v>
      </c>
      <c r="AA225" s="114" t="s">
        <v>537</v>
      </c>
      <c r="AB225" s="147">
        <v>3.6</v>
      </c>
      <c r="AC225" s="126" t="s">
        <v>297</v>
      </c>
      <c r="AD225" s="127">
        <v>1.02</v>
      </c>
      <c r="AE225" s="104" t="str">
        <f t="shared" si="14"/>
        <v>G2V</v>
      </c>
      <c r="AF225" s="104" t="str">
        <f t="shared" si="5"/>
        <v>HIP_98921_</v>
      </c>
      <c r="AG225" s="103">
        <v>1.0</v>
      </c>
      <c r="AH225" s="104" t="str">
        <f t="shared" si="174"/>
        <v>HD_190771_</v>
      </c>
      <c r="AI225" s="179" t="s">
        <v>563</v>
      </c>
      <c r="AJ225" s="149">
        <v>5772.0</v>
      </c>
      <c r="AK225" s="45">
        <v>66.0</v>
      </c>
      <c r="AL225" s="3" t="s">
        <v>518</v>
      </c>
      <c r="AM225" s="190"/>
      <c r="AN225" s="190">
        <v>4.44</v>
      </c>
      <c r="AO225" s="131">
        <v>0.03</v>
      </c>
      <c r="AP225" s="3" t="s">
        <v>518</v>
      </c>
      <c r="AQ225" s="190">
        <v>0.09</v>
      </c>
      <c r="AR225" s="131">
        <v>0.04</v>
      </c>
      <c r="AS225" s="3" t="s">
        <v>518</v>
      </c>
      <c r="AT225" s="132">
        <f t="shared" si="15"/>
        <v>1.018899888</v>
      </c>
      <c r="AU225" s="191">
        <v>1.0</v>
      </c>
      <c r="AV225" s="150">
        <v>0.0</v>
      </c>
      <c r="AW225" s="3">
        <v>1.0</v>
      </c>
      <c r="AX225" s="67">
        <v>2.0</v>
      </c>
      <c r="AY225" s="67">
        <v>1.0</v>
      </c>
      <c r="AZ225" s="67">
        <f t="shared" si="17"/>
        <v>4</v>
      </c>
      <c r="BA225" s="135">
        <f t="shared" si="7"/>
        <v>1</v>
      </c>
      <c r="BB225" s="151" t="s">
        <v>385</v>
      </c>
      <c r="BC225" s="48" t="str">
        <f t="shared" ref="BC225:BD225" si="248">B225</f>
        <v>HIP_98921_</v>
      </c>
      <c r="BD225" s="106" t="str">
        <f t="shared" si="248"/>
        <v>HD_190771_</v>
      </c>
      <c r="BE225" s="137">
        <v>0.0</v>
      </c>
      <c r="BF225" s="48" t="s">
        <v>491</v>
      </c>
      <c r="BG225" s="50">
        <v>1.00770605</v>
      </c>
      <c r="BH225" s="50">
        <v>301.29077</v>
      </c>
      <c r="BI225" s="50">
        <v>38.47846</v>
      </c>
      <c r="BJ225" s="50">
        <v>6.17806914</v>
      </c>
      <c r="BK225" s="50">
        <v>6.00140248</v>
      </c>
      <c r="BL225" s="50">
        <v>6.00140248</v>
      </c>
      <c r="BM225" s="50">
        <v>1.0</v>
      </c>
      <c r="BN225" s="50">
        <v>492.473601</v>
      </c>
      <c r="BO225" s="50">
        <v>486.113601</v>
      </c>
      <c r="BP225" s="50">
        <v>13.5031556</v>
      </c>
      <c r="BQ225" s="50">
        <v>36.0</v>
      </c>
      <c r="BR225" s="50">
        <v>47.252515</v>
      </c>
      <c r="BS225" s="50">
        <v>40.892515</v>
      </c>
      <c r="BT225" s="50">
        <v>1.13590319</v>
      </c>
      <c r="BU225" s="50">
        <v>36.0</v>
      </c>
      <c r="BV225" s="152">
        <v>5.45210024</v>
      </c>
      <c r="BW225" s="50">
        <v>4.03876691</v>
      </c>
      <c r="BX225" s="50">
        <v>0.50484586</v>
      </c>
      <c r="BY225" s="50">
        <v>8.0</v>
      </c>
      <c r="BZ225" s="139">
        <f t="shared" si="19"/>
        <v>1.018899888</v>
      </c>
      <c r="CA225" s="140">
        <f t="shared" si="20"/>
        <v>53.57966575</v>
      </c>
      <c r="CB225" s="141">
        <f t="shared" si="21"/>
        <v>371.9589156</v>
      </c>
      <c r="CC225" s="141">
        <f t="shared" si="22"/>
        <v>8.828240291</v>
      </c>
      <c r="CD225" s="187">
        <f t="shared" si="23"/>
        <v>0.157770561</v>
      </c>
    </row>
    <row r="226" ht="15.75" customHeight="1">
      <c r="A226" s="111">
        <f t="shared" si="9"/>
        <v>11.09552806</v>
      </c>
      <c r="B226" s="112" t="s">
        <v>1123</v>
      </c>
      <c r="C226" s="112" t="s">
        <v>1124</v>
      </c>
      <c r="D226" s="113">
        <v>6.38</v>
      </c>
      <c r="E226" s="111">
        <v>0.876</v>
      </c>
      <c r="F226" s="111">
        <v>0.007</v>
      </c>
      <c r="G226" s="114">
        <v>90.1264</v>
      </c>
      <c r="H226" s="114">
        <v>0.02</v>
      </c>
      <c r="I226" s="114" t="s">
        <v>577</v>
      </c>
      <c r="J226" s="115">
        <f t="shared" si="10"/>
        <v>6.15426012</v>
      </c>
      <c r="K226" s="144" t="s">
        <v>368</v>
      </c>
      <c r="L226" s="157" t="s">
        <v>561</v>
      </c>
      <c r="M226" s="114" t="s">
        <v>281</v>
      </c>
      <c r="N226" s="154">
        <v>-0.26</v>
      </c>
      <c r="O226" s="118">
        <f t="shared" si="11"/>
        <v>5.89426012</v>
      </c>
      <c r="P226" s="119">
        <f t="shared" si="12"/>
        <v>-0.461704048</v>
      </c>
      <c r="Q226" s="154" t="s">
        <v>502</v>
      </c>
      <c r="R226" s="120">
        <v>53.0</v>
      </c>
      <c r="S226" s="97" t="str">
        <f t="shared" si="4"/>
        <v>HIP_88972_</v>
      </c>
      <c r="T226" s="121">
        <v>1.0</v>
      </c>
      <c r="U226" s="121">
        <v>1.0</v>
      </c>
      <c r="V226" s="165">
        <v>1.0</v>
      </c>
      <c r="W226" s="120">
        <v>0.0</v>
      </c>
      <c r="X226" s="120">
        <v>0.0</v>
      </c>
      <c r="Y226" s="122">
        <f t="shared" si="13"/>
        <v>3</v>
      </c>
      <c r="Z226" s="146">
        <v>-4.955</v>
      </c>
      <c r="AA226" s="114" t="s">
        <v>408</v>
      </c>
      <c r="AB226" s="147">
        <v>0.6</v>
      </c>
      <c r="AC226" s="126" t="s">
        <v>297</v>
      </c>
      <c r="AD226" s="127">
        <v>0.78</v>
      </c>
      <c r="AE226" s="104" t="str">
        <f t="shared" si="14"/>
        <v>K2V</v>
      </c>
      <c r="AF226" s="104" t="str">
        <f t="shared" si="5"/>
        <v>HIP_88972_</v>
      </c>
      <c r="AG226" s="103">
        <v>0.0</v>
      </c>
      <c r="AH226" s="104" t="str">
        <f t="shared" si="174"/>
        <v>HD_166620_</v>
      </c>
      <c r="AI226" s="148" t="s">
        <v>379</v>
      </c>
      <c r="AJ226" s="149">
        <v>5048.0</v>
      </c>
      <c r="AK226" s="45">
        <v>34.0</v>
      </c>
      <c r="AL226" s="3" t="s">
        <v>518</v>
      </c>
      <c r="AM226" s="130"/>
      <c r="AN226" s="130">
        <v>4.55</v>
      </c>
      <c r="AO226" s="131">
        <v>0.02</v>
      </c>
      <c r="AP226" s="3" t="s">
        <v>518</v>
      </c>
      <c r="AQ226" s="130">
        <v>-0.2</v>
      </c>
      <c r="AR226" s="131">
        <v>0.04</v>
      </c>
      <c r="AS226" s="3" t="s">
        <v>518</v>
      </c>
      <c r="AT226" s="132">
        <f t="shared" si="15"/>
        <v>0.7683550117</v>
      </c>
      <c r="AU226" s="133">
        <v>0.0</v>
      </c>
      <c r="AV226" s="150">
        <v>0.0</v>
      </c>
      <c r="AW226" s="3">
        <v>1.0</v>
      </c>
      <c r="AX226" s="67">
        <v>2.0</v>
      </c>
      <c r="AY226" s="67">
        <v>1.0</v>
      </c>
      <c r="AZ226" s="67">
        <f t="shared" si="17"/>
        <v>4</v>
      </c>
      <c r="BA226" s="135">
        <f t="shared" si="7"/>
        <v>3</v>
      </c>
      <c r="BB226" s="170" t="s">
        <v>509</v>
      </c>
      <c r="BC226" s="48" t="str">
        <f t="shared" ref="BC226:BD226" si="249">B226</f>
        <v>HIP_88972_</v>
      </c>
      <c r="BD226" s="106" t="str">
        <f t="shared" si="249"/>
        <v>HD_166620_</v>
      </c>
      <c r="BE226" s="177" t="s">
        <v>539</v>
      </c>
      <c r="BF226" s="48" t="s">
        <v>458</v>
      </c>
      <c r="BG226" s="50">
        <v>0.77639193</v>
      </c>
      <c r="BH226" s="50">
        <v>272.4059</v>
      </c>
      <c r="BI226" s="50">
        <v>38.457775</v>
      </c>
      <c r="BJ226" s="50">
        <v>7.32887546</v>
      </c>
      <c r="BK226" s="50">
        <v>6.79887546</v>
      </c>
      <c r="BL226" s="50">
        <v>2.26629182</v>
      </c>
      <c r="BM226" s="50">
        <v>3.0</v>
      </c>
      <c r="BN226" s="50">
        <v>186.219637</v>
      </c>
      <c r="BO226" s="50">
        <v>183.569637</v>
      </c>
      <c r="BP226" s="50">
        <v>12.2379758</v>
      </c>
      <c r="BQ226" s="50">
        <v>15.0</v>
      </c>
      <c r="BR226" s="50">
        <v>18.1279029</v>
      </c>
      <c r="BS226" s="50">
        <v>15.4779029</v>
      </c>
      <c r="BT226" s="50">
        <v>1.03186019</v>
      </c>
      <c r="BU226" s="50">
        <v>15.0</v>
      </c>
      <c r="BV226" s="152">
        <v>5.51627832</v>
      </c>
      <c r="BW226" s="50">
        <v>2.86627832</v>
      </c>
      <c r="BX226" s="50">
        <v>0.19108522</v>
      </c>
      <c r="BY226" s="50">
        <v>15.0</v>
      </c>
      <c r="BZ226" s="139">
        <f t="shared" si="19"/>
        <v>0.5876895603</v>
      </c>
      <c r="CA226" s="140">
        <f t="shared" si="20"/>
        <v>52.96634439</v>
      </c>
      <c r="CB226" s="141">
        <f t="shared" si="21"/>
        <v>186.3255661</v>
      </c>
      <c r="CC226" s="141">
        <f t="shared" si="22"/>
        <v>13.29286822</v>
      </c>
      <c r="CD226" s="174">
        <f t="shared" si="23"/>
        <v>0.2039536767</v>
      </c>
    </row>
    <row r="227" ht="15.75" customHeight="1">
      <c r="A227" s="111">
        <f t="shared" si="9"/>
        <v>10.07774984</v>
      </c>
      <c r="B227" s="112" t="s">
        <v>1125</v>
      </c>
      <c r="C227" s="112" t="s">
        <v>1126</v>
      </c>
      <c r="D227" s="113">
        <v>6.49</v>
      </c>
      <c r="E227" s="111">
        <v>1.04</v>
      </c>
      <c r="F227" s="111">
        <v>0.006</v>
      </c>
      <c r="G227" s="114">
        <v>99.2285</v>
      </c>
      <c r="H227" s="114">
        <v>0.0232</v>
      </c>
      <c r="I227" s="114" t="s">
        <v>577</v>
      </c>
      <c r="J227" s="115">
        <f t="shared" si="10"/>
        <v>6.473182132</v>
      </c>
      <c r="K227" s="144" t="s">
        <v>368</v>
      </c>
      <c r="L227" s="157" t="s">
        <v>877</v>
      </c>
      <c r="M227" s="114" t="s">
        <v>1127</v>
      </c>
      <c r="N227" s="154">
        <v>-0.37</v>
      </c>
      <c r="O227" s="118">
        <f t="shared" si="11"/>
        <v>6.103182132</v>
      </c>
      <c r="P227" s="119">
        <f t="shared" si="12"/>
        <v>-0.5452728527</v>
      </c>
      <c r="Q227" s="154" t="s">
        <v>502</v>
      </c>
      <c r="R227" s="120">
        <v>46.0</v>
      </c>
      <c r="S227" s="97" t="str">
        <f t="shared" si="4"/>
        <v>HIP_68184_</v>
      </c>
      <c r="T227" s="121">
        <v>1.0</v>
      </c>
      <c r="U227" s="121">
        <v>1.0</v>
      </c>
      <c r="V227" s="155">
        <v>2.0</v>
      </c>
      <c r="W227" s="120">
        <v>0.0</v>
      </c>
      <c r="X227" s="120">
        <v>0.0</v>
      </c>
      <c r="Y227" s="156">
        <f t="shared" si="13"/>
        <v>4</v>
      </c>
      <c r="Z227" s="146">
        <v>-4.989</v>
      </c>
      <c r="AA227" s="114" t="s">
        <v>353</v>
      </c>
      <c r="AB227" s="100" t="s">
        <v>287</v>
      </c>
      <c r="AC227" s="86" t="s">
        <v>287</v>
      </c>
      <c r="AD227" s="127">
        <v>0.75</v>
      </c>
      <c r="AE227" s="104" t="str">
        <f t="shared" si="14"/>
        <v>K3V</v>
      </c>
      <c r="AF227" s="104" t="str">
        <f t="shared" si="5"/>
        <v>HIP_68184_</v>
      </c>
      <c r="AG227" s="103">
        <v>1.0</v>
      </c>
      <c r="AH227" s="104" t="str">
        <f t="shared" si="174"/>
        <v>HD_122064_</v>
      </c>
      <c r="AI227" s="148" t="s">
        <v>379</v>
      </c>
      <c r="AJ227" s="149">
        <v>4851.0</v>
      </c>
      <c r="AK227" s="45">
        <v>78.0</v>
      </c>
      <c r="AL227" s="3" t="s">
        <v>518</v>
      </c>
      <c r="AM227" s="130"/>
      <c r="AN227" s="130">
        <v>4.58</v>
      </c>
      <c r="AO227" s="131">
        <v>0.02</v>
      </c>
      <c r="AP227" s="3" t="s">
        <v>518</v>
      </c>
      <c r="AQ227" s="130">
        <v>0.11</v>
      </c>
      <c r="AR227" s="131">
        <v>0.06</v>
      </c>
      <c r="AS227" s="3" t="s">
        <v>518</v>
      </c>
      <c r="AT227" s="132">
        <f t="shared" si="15"/>
        <v>0.7557073901</v>
      </c>
      <c r="AU227" s="133">
        <v>0.0</v>
      </c>
      <c r="AV227" s="150">
        <v>0.0</v>
      </c>
      <c r="AW227" s="3">
        <v>2.0</v>
      </c>
      <c r="AX227" s="67">
        <v>1.0</v>
      </c>
      <c r="AY227" s="67">
        <v>1.0</v>
      </c>
      <c r="AZ227" s="67">
        <f t="shared" si="17"/>
        <v>4</v>
      </c>
      <c r="BA227" s="135">
        <f t="shared" si="7"/>
        <v>4</v>
      </c>
      <c r="BB227" s="170" t="s">
        <v>509</v>
      </c>
      <c r="BC227" s="48" t="str">
        <f t="shared" ref="BC227:BD227" si="250">B227</f>
        <v>HIP_68184_</v>
      </c>
      <c r="BD227" s="106" t="str">
        <f t="shared" si="250"/>
        <v>HD_122064_</v>
      </c>
      <c r="BE227" s="177" t="s">
        <v>539</v>
      </c>
      <c r="BF227" s="48" t="s">
        <v>366</v>
      </c>
      <c r="BG227" s="50">
        <v>0.73546919</v>
      </c>
      <c r="BH227" s="50">
        <v>209.38358</v>
      </c>
      <c r="BI227" s="50">
        <v>61.492863</v>
      </c>
      <c r="BJ227" s="50">
        <v>6.69991085</v>
      </c>
      <c r="BK227" s="50">
        <v>5.99324419</v>
      </c>
      <c r="BL227" s="50">
        <v>1.49831105</v>
      </c>
      <c r="BM227" s="50">
        <v>4.0</v>
      </c>
      <c r="BN227" s="50">
        <v>123.306528</v>
      </c>
      <c r="BO227" s="50">
        <v>121.363195</v>
      </c>
      <c r="BP227" s="50">
        <v>11.0330177</v>
      </c>
      <c r="BQ227" s="50">
        <v>11.0</v>
      </c>
      <c r="BR227" s="152">
        <v>12.1812858</v>
      </c>
      <c r="BS227" s="50">
        <v>10.2379524</v>
      </c>
      <c r="BT227" s="50">
        <v>0.93072295</v>
      </c>
      <c r="BU227" s="50">
        <v>11.0</v>
      </c>
      <c r="BV227" s="152">
        <v>5.45510054</v>
      </c>
      <c r="BW227" s="50">
        <v>2.27510054</v>
      </c>
      <c r="BX227" s="50">
        <v>0.12639447</v>
      </c>
      <c r="BY227" s="50">
        <v>18.0</v>
      </c>
      <c r="BZ227" s="139">
        <f t="shared" si="19"/>
        <v>0.5337815687</v>
      </c>
      <c r="CA227" s="140">
        <f t="shared" si="20"/>
        <v>52.96634439</v>
      </c>
      <c r="CB227" s="141">
        <f t="shared" si="21"/>
        <v>164.4797797</v>
      </c>
      <c r="CC227" s="141">
        <f t="shared" si="22"/>
        <v>14.22419083</v>
      </c>
      <c r="CD227" s="174">
        <f t="shared" si="23"/>
        <v>0.2121118238</v>
      </c>
    </row>
    <row r="228" ht="15.75" customHeight="1">
      <c r="A228" s="111">
        <f t="shared" si="9"/>
        <v>25.9846223</v>
      </c>
      <c r="B228" s="112" t="s">
        <v>1128</v>
      </c>
      <c r="C228" s="112" t="s">
        <v>1129</v>
      </c>
      <c r="D228" s="113">
        <v>6.16</v>
      </c>
      <c r="E228" s="111">
        <v>0.498</v>
      </c>
      <c r="F228" s="111">
        <v>0.014</v>
      </c>
      <c r="G228" s="114">
        <v>38.4843</v>
      </c>
      <c r="H228" s="114">
        <v>0.0323</v>
      </c>
      <c r="I228" s="114" t="s">
        <v>577</v>
      </c>
      <c r="J228" s="115">
        <f t="shared" si="10"/>
        <v>4.086417957</v>
      </c>
      <c r="K228" s="144" t="s">
        <v>368</v>
      </c>
      <c r="L228" s="153" t="s">
        <v>605</v>
      </c>
      <c r="M228" s="114" t="s">
        <v>281</v>
      </c>
      <c r="N228" s="154">
        <v>-0.035</v>
      </c>
      <c r="O228" s="118">
        <f t="shared" si="11"/>
        <v>4.051417957</v>
      </c>
      <c r="P228" s="119">
        <f t="shared" si="12"/>
        <v>0.275432817</v>
      </c>
      <c r="Q228" s="114" t="s">
        <v>205</v>
      </c>
      <c r="R228" s="120" t="s">
        <v>287</v>
      </c>
      <c r="S228" s="97" t="str">
        <f t="shared" si="4"/>
        <v>HIP_100511_</v>
      </c>
      <c r="T228" s="121">
        <v>1.0</v>
      </c>
      <c r="U228" s="120">
        <v>0.0</v>
      </c>
      <c r="V228" s="120">
        <v>0.0</v>
      </c>
      <c r="W228" s="120">
        <v>0.0</v>
      </c>
      <c r="X228" s="120">
        <v>0.0</v>
      </c>
      <c r="Y228" s="122">
        <f t="shared" si="13"/>
        <v>1</v>
      </c>
      <c r="Z228" s="143">
        <v>-4.72</v>
      </c>
      <c r="AA228" s="114" t="s">
        <v>408</v>
      </c>
      <c r="AB228" s="175">
        <v>6.8</v>
      </c>
      <c r="AC228" s="126" t="s">
        <v>297</v>
      </c>
      <c r="AD228" s="127">
        <v>1.21</v>
      </c>
      <c r="AE228" s="104" t="str">
        <f t="shared" si="14"/>
        <v>F7V</v>
      </c>
      <c r="AF228" s="104" t="str">
        <f t="shared" si="5"/>
        <v>HIP_100511_</v>
      </c>
      <c r="AG228" s="103">
        <v>1.0</v>
      </c>
      <c r="AH228" s="104" t="str">
        <f t="shared" si="174"/>
        <v>HD_194012_</v>
      </c>
      <c r="AI228" s="179" t="s">
        <v>563</v>
      </c>
      <c r="AJ228" s="149">
        <v>6301.0</v>
      </c>
      <c r="AK228" s="45">
        <v>80.0</v>
      </c>
      <c r="AL228" s="3" t="s">
        <v>595</v>
      </c>
      <c r="AM228" s="166"/>
      <c r="AN228" s="166">
        <v>4.36</v>
      </c>
      <c r="AO228" s="167">
        <v>0.09</v>
      </c>
      <c r="AP228" s="29" t="s">
        <v>872</v>
      </c>
      <c r="AQ228" s="166">
        <v>-0.12</v>
      </c>
      <c r="AR228" s="167">
        <v>0.05</v>
      </c>
      <c r="AS228" s="29" t="s">
        <v>590</v>
      </c>
      <c r="AT228" s="132">
        <f t="shared" si="15"/>
        <v>1.152258961</v>
      </c>
      <c r="AU228" s="133">
        <v>0.0</v>
      </c>
      <c r="AV228" s="150">
        <v>0.0</v>
      </c>
      <c r="AW228" s="3">
        <v>1.0</v>
      </c>
      <c r="AX228" s="64">
        <v>1.0</v>
      </c>
      <c r="AY228" s="67">
        <v>1.0</v>
      </c>
      <c r="AZ228" s="67">
        <f t="shared" si="17"/>
        <v>3</v>
      </c>
      <c r="BA228" s="135">
        <f t="shared" si="7"/>
        <v>1</v>
      </c>
      <c r="BB228" s="151" t="s">
        <v>385</v>
      </c>
      <c r="BC228" s="48" t="str">
        <f t="shared" ref="BC228:BD228" si="251">B228</f>
        <v>HIP_100511_</v>
      </c>
      <c r="BD228" s="106" t="str">
        <f t="shared" si="251"/>
        <v>HD_194012_</v>
      </c>
      <c r="BE228" s="137">
        <v>0.0</v>
      </c>
      <c r="BF228" s="48" t="s">
        <v>52</v>
      </c>
      <c r="BG228" s="50">
        <v>1.20344553</v>
      </c>
      <c r="BH228" s="50">
        <v>305.7182</v>
      </c>
      <c r="BI228" s="50">
        <v>14.551098</v>
      </c>
      <c r="BJ228" s="50">
        <v>42.6034105</v>
      </c>
      <c r="BK228" s="50">
        <v>42.0734105</v>
      </c>
      <c r="BL228" s="50">
        <v>14.0244702</v>
      </c>
      <c r="BM228" s="50">
        <v>3.0</v>
      </c>
      <c r="BN228" s="50">
        <v>3449.46292</v>
      </c>
      <c r="BO228" s="50">
        <v>3407.94625</v>
      </c>
      <c r="BP228" s="50">
        <v>14.5018989</v>
      </c>
      <c r="BQ228" s="50">
        <v>235.0</v>
      </c>
      <c r="BR228" s="169">
        <v>328.24793</v>
      </c>
      <c r="BS228" s="50">
        <v>286.554597</v>
      </c>
      <c r="BT228" s="50">
        <v>1.21421439</v>
      </c>
      <c r="BU228" s="50">
        <v>236.0</v>
      </c>
      <c r="BV228" s="152">
        <v>5.42361476</v>
      </c>
      <c r="BW228" s="50">
        <v>4.7169481</v>
      </c>
      <c r="BX228" s="50">
        <v>1.17923702</v>
      </c>
      <c r="BY228" s="50">
        <v>4.0</v>
      </c>
      <c r="BZ228" s="139">
        <f t="shared" si="19"/>
        <v>1.373145027</v>
      </c>
      <c r="CA228" s="140">
        <f t="shared" si="20"/>
        <v>52.84452518</v>
      </c>
      <c r="CB228" s="141">
        <f t="shared" si="21"/>
        <v>534.293283</v>
      </c>
      <c r="CC228" s="141">
        <f t="shared" si="22"/>
        <v>6.982148788</v>
      </c>
      <c r="CD228" s="187">
        <f t="shared" si="23"/>
        <v>0.1311718885</v>
      </c>
    </row>
    <row r="229" ht="15.75" customHeight="1">
      <c r="A229" s="111">
        <f t="shared" si="9"/>
        <v>8.749151332</v>
      </c>
      <c r="B229" s="162" t="s">
        <v>1130</v>
      </c>
      <c r="C229" s="162" t="s">
        <v>1131</v>
      </c>
      <c r="D229" s="163">
        <v>6.58</v>
      </c>
      <c r="E229" s="164">
        <v>1.056</v>
      </c>
      <c r="F229" s="164">
        <v>0.011</v>
      </c>
      <c r="G229" s="154">
        <v>114.2968</v>
      </c>
      <c r="H229" s="154">
        <v>0.0465</v>
      </c>
      <c r="I229" s="154" t="s">
        <v>577</v>
      </c>
      <c r="J229" s="115">
        <f t="shared" si="10"/>
        <v>6.870170357</v>
      </c>
      <c r="K229" s="144" t="s">
        <v>368</v>
      </c>
      <c r="L229" s="189" t="s">
        <v>1132</v>
      </c>
      <c r="M229" s="154" t="s">
        <v>281</v>
      </c>
      <c r="N229" s="154">
        <v>-0.44</v>
      </c>
      <c r="O229" s="118">
        <f t="shared" si="11"/>
        <v>6.430170357</v>
      </c>
      <c r="P229" s="119">
        <f t="shared" si="12"/>
        <v>-0.676068143</v>
      </c>
      <c r="Q229" s="154" t="s">
        <v>209</v>
      </c>
      <c r="R229" s="120">
        <v>32.0</v>
      </c>
      <c r="S229" s="97" t="str">
        <f t="shared" si="4"/>
        <v>HIP_32984_</v>
      </c>
      <c r="T229" s="120">
        <v>0.0</v>
      </c>
      <c r="U229" s="120">
        <v>0.0</v>
      </c>
      <c r="V229" s="155">
        <v>2.0</v>
      </c>
      <c r="W229" s="120">
        <v>0.0</v>
      </c>
      <c r="X229" s="120">
        <v>0.0</v>
      </c>
      <c r="Y229" s="156">
        <f t="shared" si="13"/>
        <v>2</v>
      </c>
      <c r="Z229" s="176">
        <v>-4.554</v>
      </c>
      <c r="AA229" s="154" t="s">
        <v>353</v>
      </c>
      <c r="AB229" s="147">
        <v>2.7</v>
      </c>
      <c r="AC229" s="126" t="s">
        <v>297</v>
      </c>
      <c r="AD229" s="127">
        <v>0.79</v>
      </c>
      <c r="AE229" s="104" t="str">
        <f t="shared" si="14"/>
        <v>K3.5V</v>
      </c>
      <c r="AF229" s="104" t="str">
        <f t="shared" si="5"/>
        <v>HIP_32984_</v>
      </c>
      <c r="AG229" s="103"/>
      <c r="AH229" s="104" t="str">
        <f t="shared" si="174"/>
        <v>HD_50281_</v>
      </c>
      <c r="AI229" s="126"/>
      <c r="AJ229" s="149">
        <v>4758.0</v>
      </c>
      <c r="AK229" s="45">
        <v>44.0</v>
      </c>
      <c r="AL229" s="3" t="s">
        <v>687</v>
      </c>
      <c r="AM229" s="166"/>
      <c r="AN229" s="166">
        <v>4.5</v>
      </c>
      <c r="AO229" s="167">
        <v>0.05</v>
      </c>
      <c r="AP229" s="29" t="s">
        <v>941</v>
      </c>
      <c r="AQ229" s="166">
        <v>-0.07</v>
      </c>
      <c r="AR229" s="167">
        <v>0.04</v>
      </c>
      <c r="AS229" s="29" t="s">
        <v>1029</v>
      </c>
      <c r="AT229" s="132">
        <f t="shared" si="15"/>
        <v>0.6757245503</v>
      </c>
      <c r="AU229" s="133">
        <v>0.0</v>
      </c>
      <c r="AV229" s="150">
        <v>0.0</v>
      </c>
      <c r="AW229" s="3">
        <v>1.0</v>
      </c>
      <c r="AX229" s="67">
        <v>2.0</v>
      </c>
      <c r="AY229" s="67">
        <v>1.0</v>
      </c>
      <c r="AZ229" s="67">
        <f t="shared" si="17"/>
        <v>4</v>
      </c>
      <c r="BA229" s="135">
        <f t="shared" si="7"/>
        <v>2</v>
      </c>
      <c r="BB229" s="170" t="s">
        <v>509</v>
      </c>
      <c r="BC229" s="48" t="str">
        <f t="shared" ref="BC229:BD229" si="252">B229</f>
        <v>HIP_32984_</v>
      </c>
      <c r="BD229" s="106" t="str">
        <f t="shared" si="252"/>
        <v>HD_50281_</v>
      </c>
      <c r="BE229" s="137">
        <v>0.0</v>
      </c>
      <c r="BF229" s="48" t="s">
        <v>1133</v>
      </c>
      <c r="BG229" s="168" t="s">
        <v>287</v>
      </c>
      <c r="BH229" s="168" t="s">
        <v>287</v>
      </c>
      <c r="BI229" s="168" t="s">
        <v>287</v>
      </c>
      <c r="BJ229" s="168" t="s">
        <v>287</v>
      </c>
      <c r="BK229" s="168" t="s">
        <v>287</v>
      </c>
      <c r="BL229" s="168" t="s">
        <v>287</v>
      </c>
      <c r="BM229" s="168" t="s">
        <v>287</v>
      </c>
      <c r="BN229" s="168" t="s">
        <v>287</v>
      </c>
      <c r="BO229" s="168" t="s">
        <v>287</v>
      </c>
      <c r="BP229" s="168" t="s">
        <v>287</v>
      </c>
      <c r="BQ229" s="168" t="s">
        <v>287</v>
      </c>
      <c r="BR229" s="168" t="s">
        <v>287</v>
      </c>
      <c r="BS229" s="168" t="s">
        <v>287</v>
      </c>
      <c r="BT229" s="168" t="s">
        <v>287</v>
      </c>
      <c r="BU229" s="168" t="s">
        <v>287</v>
      </c>
      <c r="BV229" s="168" t="s">
        <v>287</v>
      </c>
      <c r="BW229" s="168" t="s">
        <v>287</v>
      </c>
      <c r="BX229" s="168" t="s">
        <v>287</v>
      </c>
      <c r="BY229" s="168" t="s">
        <v>287</v>
      </c>
      <c r="BZ229" s="139">
        <f t="shared" si="19"/>
        <v>0.459161989</v>
      </c>
      <c r="CA229" s="140">
        <f t="shared" si="20"/>
        <v>52.48074602</v>
      </c>
      <c r="CB229" s="141">
        <f t="shared" si="21"/>
        <v>127.8595389</v>
      </c>
      <c r="CC229" s="141">
        <f t="shared" si="22"/>
        <v>14.94319552</v>
      </c>
      <c r="CD229" s="187">
        <f t="shared" si="23"/>
        <v>0.1995257952</v>
      </c>
    </row>
    <row r="230" ht="15.75" customHeight="1">
      <c r="A230" s="111">
        <f t="shared" si="9"/>
        <v>22.05071665</v>
      </c>
      <c r="B230" s="112" t="s">
        <v>1134</v>
      </c>
      <c r="C230" s="112" t="s">
        <v>1135</v>
      </c>
      <c r="D230" s="113">
        <v>6.23</v>
      </c>
      <c r="E230" s="111">
        <v>0.648</v>
      </c>
      <c r="F230" s="111">
        <v>0.006</v>
      </c>
      <c r="G230" s="114">
        <v>45.35</v>
      </c>
      <c r="H230" s="114">
        <v>0.37</v>
      </c>
      <c r="I230" s="114" t="s">
        <v>273</v>
      </c>
      <c r="J230" s="115">
        <f t="shared" si="10"/>
        <v>4.512886457</v>
      </c>
      <c r="K230" s="144" t="s">
        <v>368</v>
      </c>
      <c r="L230" s="145" t="s">
        <v>370</v>
      </c>
      <c r="M230" s="114" t="s">
        <v>372</v>
      </c>
      <c r="N230" s="154">
        <v>-0.085</v>
      </c>
      <c r="O230" s="118">
        <f t="shared" si="11"/>
        <v>4.427886457</v>
      </c>
      <c r="P230" s="119">
        <f t="shared" si="12"/>
        <v>0.1248454172</v>
      </c>
      <c r="Q230" s="114" t="s">
        <v>205</v>
      </c>
      <c r="R230" s="120" t="s">
        <v>287</v>
      </c>
      <c r="S230" s="97" t="str">
        <f t="shared" si="4"/>
        <v>HIP_109821_</v>
      </c>
      <c r="T230" s="121">
        <v>1.0</v>
      </c>
      <c r="U230" s="120">
        <v>0.0</v>
      </c>
      <c r="V230" s="120">
        <v>0.0</v>
      </c>
      <c r="W230" s="120">
        <v>0.0</v>
      </c>
      <c r="X230" s="120">
        <v>0.0</v>
      </c>
      <c r="Y230" s="122">
        <f t="shared" si="13"/>
        <v>1</v>
      </c>
      <c r="Z230" s="146">
        <v>-5.101</v>
      </c>
      <c r="AA230" s="114" t="s">
        <v>1136</v>
      </c>
      <c r="AB230" s="147">
        <v>1.8</v>
      </c>
      <c r="AC230" s="126" t="s">
        <v>297</v>
      </c>
      <c r="AD230" s="127">
        <v>1.02</v>
      </c>
      <c r="AE230" s="104" t="str">
        <f t="shared" si="14"/>
        <v>G2V</v>
      </c>
      <c r="AF230" s="104" t="str">
        <f t="shared" si="5"/>
        <v>HIP_109821_</v>
      </c>
      <c r="AG230" s="103">
        <v>1.0</v>
      </c>
      <c r="AH230" s="104" t="str">
        <f t="shared" si="174"/>
        <v>HD_210918_</v>
      </c>
      <c r="AI230" s="148" t="s">
        <v>379</v>
      </c>
      <c r="AJ230" s="149">
        <v>5746.0</v>
      </c>
      <c r="AK230" s="45">
        <v>7.0</v>
      </c>
      <c r="AL230" s="3" t="s">
        <v>948</v>
      </c>
      <c r="AM230" s="130"/>
      <c r="AN230" s="130">
        <v>4.31</v>
      </c>
      <c r="AO230" s="131">
        <v>0.02</v>
      </c>
      <c r="AP230" s="3" t="s">
        <v>948</v>
      </c>
      <c r="AQ230" s="130">
        <v>-0.115</v>
      </c>
      <c r="AR230" s="131">
        <v>0.005</v>
      </c>
      <c r="AS230" s="3" t="s">
        <v>948</v>
      </c>
      <c r="AT230" s="132">
        <f t="shared" si="15"/>
        <v>1.165048782</v>
      </c>
      <c r="AU230" s="133">
        <v>0.0</v>
      </c>
      <c r="AV230" s="150">
        <v>0.0</v>
      </c>
      <c r="AW230" s="3">
        <v>1.0</v>
      </c>
      <c r="AX230" s="67">
        <v>2.0</v>
      </c>
      <c r="AY230" s="67">
        <v>1.0</v>
      </c>
      <c r="AZ230" s="67">
        <f t="shared" si="17"/>
        <v>4</v>
      </c>
      <c r="BA230" s="135">
        <f t="shared" si="7"/>
        <v>1</v>
      </c>
      <c r="BB230" s="151" t="s">
        <v>385</v>
      </c>
      <c r="BC230" s="48" t="str">
        <f t="shared" ref="BC230:BD230" si="253">B230</f>
        <v>HIP_109821_</v>
      </c>
      <c r="BD230" s="106" t="str">
        <f t="shared" si="253"/>
        <v>HD_210918_</v>
      </c>
      <c r="BE230" s="137">
        <v>0.0</v>
      </c>
      <c r="BF230" s="48" t="s">
        <v>90</v>
      </c>
      <c r="BG230" s="50">
        <v>1.17039895</v>
      </c>
      <c r="BH230" s="50">
        <v>333.66104</v>
      </c>
      <c r="BI230" s="50">
        <v>-41.381664</v>
      </c>
      <c r="BJ230" s="50">
        <v>7.05324767</v>
      </c>
      <c r="BK230" s="50">
        <v>6.87658101</v>
      </c>
      <c r="BL230" s="50">
        <v>6.87658101</v>
      </c>
      <c r="BM230" s="50">
        <v>1.0</v>
      </c>
      <c r="BN230" s="50">
        <v>563.893062</v>
      </c>
      <c r="BO230" s="50">
        <v>557.003062</v>
      </c>
      <c r="BP230" s="50">
        <v>14.2821298</v>
      </c>
      <c r="BQ230" s="50">
        <v>39.0</v>
      </c>
      <c r="BR230" s="50">
        <v>53.753622</v>
      </c>
      <c r="BS230" s="50">
        <v>46.863622</v>
      </c>
      <c r="BT230" s="50">
        <v>1.20163133</v>
      </c>
      <c r="BU230" s="50">
        <v>39.0</v>
      </c>
      <c r="BV230" s="152">
        <v>5.28660931</v>
      </c>
      <c r="BW230" s="50">
        <v>4.04994264</v>
      </c>
      <c r="BX230" s="50">
        <v>0.57856323</v>
      </c>
      <c r="BY230" s="50">
        <v>7.0</v>
      </c>
      <c r="BZ230" s="139">
        <f t="shared" si="19"/>
        <v>1.154576486</v>
      </c>
      <c r="CA230" s="140">
        <f t="shared" si="20"/>
        <v>52.36004366</v>
      </c>
      <c r="CB230" s="141">
        <f t="shared" si="21"/>
        <v>448.6748888</v>
      </c>
      <c r="CC230" s="141">
        <f t="shared" si="22"/>
        <v>8.293322396</v>
      </c>
      <c r="CD230" s="187">
        <f t="shared" si="23"/>
        <v>0.1541792646</v>
      </c>
    </row>
    <row r="231" ht="15.75" customHeight="1">
      <c r="A231" s="111">
        <f t="shared" si="9"/>
        <v>12.18175174</v>
      </c>
      <c r="B231" s="112" t="s">
        <v>1137</v>
      </c>
      <c r="C231" s="112" t="s">
        <v>1138</v>
      </c>
      <c r="D231" s="113">
        <v>6.38</v>
      </c>
      <c r="E231" s="111">
        <v>0.78</v>
      </c>
      <c r="F231" s="111">
        <v>0.01</v>
      </c>
      <c r="G231" s="114">
        <v>82.09</v>
      </c>
      <c r="H231" s="114">
        <v>0.0294</v>
      </c>
      <c r="I231" s="114" t="s">
        <v>577</v>
      </c>
      <c r="J231" s="115">
        <f t="shared" si="10"/>
        <v>5.951451278</v>
      </c>
      <c r="K231" s="144" t="s">
        <v>368</v>
      </c>
      <c r="L231" s="157" t="s">
        <v>812</v>
      </c>
      <c r="M231" s="114" t="s">
        <v>444</v>
      </c>
      <c r="N231" s="154">
        <v>-0.23</v>
      </c>
      <c r="O231" s="118">
        <f t="shared" si="11"/>
        <v>5.721451278</v>
      </c>
      <c r="P231" s="119">
        <f t="shared" si="12"/>
        <v>-0.3925805113</v>
      </c>
      <c r="Q231" s="154" t="s">
        <v>502</v>
      </c>
      <c r="R231" s="120">
        <v>68.0</v>
      </c>
      <c r="S231" s="97" t="str">
        <f t="shared" si="4"/>
        <v>HIP_41926_</v>
      </c>
      <c r="T231" s="121">
        <v>1.0</v>
      </c>
      <c r="U231" s="121">
        <v>1.0</v>
      </c>
      <c r="V231" s="165">
        <v>1.0</v>
      </c>
      <c r="W231" s="120">
        <v>0.0</v>
      </c>
      <c r="X231" s="120">
        <v>0.0</v>
      </c>
      <c r="Y231" s="122">
        <f t="shared" si="13"/>
        <v>3</v>
      </c>
      <c r="Z231" s="143">
        <v>-4.946</v>
      </c>
      <c r="AA231" s="114" t="s">
        <v>537</v>
      </c>
      <c r="AB231" s="147">
        <v>1.8</v>
      </c>
      <c r="AC231" s="126" t="s">
        <v>297</v>
      </c>
      <c r="AD231" s="127">
        <v>0.85</v>
      </c>
      <c r="AE231" s="104" t="str">
        <f t="shared" si="14"/>
        <v>K1V</v>
      </c>
      <c r="AF231" s="104" t="str">
        <f t="shared" si="5"/>
        <v>HIP_41926_</v>
      </c>
      <c r="AG231" s="103">
        <v>1.0</v>
      </c>
      <c r="AH231" s="104" t="str">
        <f t="shared" si="174"/>
        <v>HD_72673_</v>
      </c>
      <c r="AI231" s="148" t="s">
        <v>379</v>
      </c>
      <c r="AJ231" s="149">
        <v>5243.0</v>
      </c>
      <c r="AK231" s="45">
        <v>22.0</v>
      </c>
      <c r="AL231" s="3" t="s">
        <v>642</v>
      </c>
      <c r="AM231" s="130"/>
      <c r="AN231" s="130">
        <v>4.46</v>
      </c>
      <c r="AO231" s="131">
        <v>0.04</v>
      </c>
      <c r="AP231" s="3" t="s">
        <v>642</v>
      </c>
      <c r="AQ231" s="130">
        <v>-0.41</v>
      </c>
      <c r="AR231" s="131">
        <v>0.01</v>
      </c>
      <c r="AS231" s="3" t="s">
        <v>642</v>
      </c>
      <c r="AT231" s="132">
        <f t="shared" si="15"/>
        <v>0.7712633133</v>
      </c>
      <c r="AU231" s="133">
        <v>0.0</v>
      </c>
      <c r="AV231" s="150">
        <v>0.0</v>
      </c>
      <c r="AW231" s="3">
        <v>1.0</v>
      </c>
      <c r="AX231" s="67">
        <v>2.0</v>
      </c>
      <c r="AY231" s="67">
        <v>1.0</v>
      </c>
      <c r="AZ231" s="67">
        <f t="shared" si="17"/>
        <v>4</v>
      </c>
      <c r="BA231" s="135">
        <f t="shared" si="7"/>
        <v>3</v>
      </c>
      <c r="BB231" s="170" t="s">
        <v>509</v>
      </c>
      <c r="BC231" s="48" t="str">
        <f t="shared" ref="BC231:BD231" si="254">B231</f>
        <v>HIP_41926_</v>
      </c>
      <c r="BD231" s="106" t="str">
        <f t="shared" si="254"/>
        <v>HD_72673_</v>
      </c>
      <c r="BE231" s="137">
        <v>0.0</v>
      </c>
      <c r="BF231" s="48" t="s">
        <v>282</v>
      </c>
      <c r="BG231" s="50">
        <v>0.89896599</v>
      </c>
      <c r="BH231" s="50">
        <v>128.21457</v>
      </c>
      <c r="BI231" s="50">
        <v>-31.500853</v>
      </c>
      <c r="BJ231" s="50">
        <v>6.51364948</v>
      </c>
      <c r="BK231" s="50">
        <v>6.16031615</v>
      </c>
      <c r="BL231" s="50">
        <v>3.08015808</v>
      </c>
      <c r="BM231" s="50">
        <v>2.0</v>
      </c>
      <c r="BN231" s="50">
        <v>253.556137</v>
      </c>
      <c r="BO231" s="50">
        <v>249.492804</v>
      </c>
      <c r="BP231" s="50">
        <v>10.8475132</v>
      </c>
      <c r="BQ231" s="50">
        <v>23.0</v>
      </c>
      <c r="BR231" s="50">
        <v>25.0827027</v>
      </c>
      <c r="BS231" s="50">
        <v>21.0193693</v>
      </c>
      <c r="BT231" s="50">
        <v>0.91388562</v>
      </c>
      <c r="BU231" s="50">
        <v>23.0</v>
      </c>
      <c r="BV231" s="152">
        <v>5.23398064</v>
      </c>
      <c r="BW231" s="50">
        <v>3.11398064</v>
      </c>
      <c r="BX231" s="50">
        <v>0.25949839</v>
      </c>
      <c r="BY231" s="50">
        <v>12.0</v>
      </c>
      <c r="BZ231" s="139">
        <f t="shared" si="19"/>
        <v>0.6363700682</v>
      </c>
      <c r="CA231" s="140">
        <f t="shared" si="20"/>
        <v>52.2396189</v>
      </c>
      <c r="CB231" s="141">
        <f t="shared" si="21"/>
        <v>201.1189257</v>
      </c>
      <c r="CC231" s="141">
        <f t="shared" si="22"/>
        <v>12.23701954</v>
      </c>
      <c r="CD231" s="187">
        <f t="shared" si="23"/>
        <v>0.1845895945</v>
      </c>
    </row>
    <row r="232" ht="15.75" customHeight="1">
      <c r="A232" s="111">
        <f t="shared" si="9"/>
        <v>21.15265022</v>
      </c>
      <c r="B232" s="112" t="s">
        <v>1139</v>
      </c>
      <c r="C232" s="112" t="s">
        <v>1140</v>
      </c>
      <c r="D232" s="113">
        <v>6.25</v>
      </c>
      <c r="E232" s="111">
        <v>0.661</v>
      </c>
      <c r="F232" s="111">
        <v>0.005</v>
      </c>
      <c r="G232" s="114">
        <v>47.2754</v>
      </c>
      <c r="H232" s="114">
        <v>0.0245</v>
      </c>
      <c r="I232" s="114" t="s">
        <v>577</v>
      </c>
      <c r="J232" s="115">
        <f t="shared" si="10"/>
        <v>4.623176061</v>
      </c>
      <c r="K232" s="144" t="s">
        <v>368</v>
      </c>
      <c r="L232" s="145" t="s">
        <v>1141</v>
      </c>
      <c r="M232" s="114" t="s">
        <v>444</v>
      </c>
      <c r="N232" s="154">
        <v>-0.095</v>
      </c>
      <c r="O232" s="118">
        <f t="shared" si="11"/>
        <v>4.528176061</v>
      </c>
      <c r="P232" s="119">
        <f t="shared" si="12"/>
        <v>0.08472957575</v>
      </c>
      <c r="Q232" s="114" t="s">
        <v>205</v>
      </c>
      <c r="R232" s="120" t="s">
        <v>287</v>
      </c>
      <c r="S232" s="97" t="str">
        <f t="shared" si="4"/>
        <v>HIP_96901_</v>
      </c>
      <c r="T232" s="121">
        <v>1.0</v>
      </c>
      <c r="U232" s="120">
        <v>0.0</v>
      </c>
      <c r="V232" s="120">
        <v>0.0</v>
      </c>
      <c r="W232" s="120">
        <v>0.0</v>
      </c>
      <c r="X232" s="120">
        <v>0.0</v>
      </c>
      <c r="Y232" s="122">
        <f t="shared" si="13"/>
        <v>1</v>
      </c>
      <c r="Z232" s="146">
        <v>-5.04</v>
      </c>
      <c r="AA232" s="114" t="s">
        <v>645</v>
      </c>
      <c r="AB232" s="147">
        <v>1.8</v>
      </c>
      <c r="AC232" s="126" t="s">
        <v>297</v>
      </c>
      <c r="AD232" s="127">
        <v>1.0</v>
      </c>
      <c r="AE232" s="104" t="str">
        <f t="shared" si="14"/>
        <v>G3V</v>
      </c>
      <c r="AF232" s="104" t="str">
        <f t="shared" si="5"/>
        <v>HIP_96901_</v>
      </c>
      <c r="AG232" s="103">
        <v>1.0</v>
      </c>
      <c r="AH232" s="104" t="str">
        <f t="shared" si="174"/>
        <v>HD_186427_</v>
      </c>
      <c r="AI232" s="148" t="s">
        <v>379</v>
      </c>
      <c r="AJ232" s="149">
        <v>5713.0</v>
      </c>
      <c r="AK232" s="45">
        <v>37.0</v>
      </c>
      <c r="AL232" s="3" t="s">
        <v>518</v>
      </c>
      <c r="AM232" s="130"/>
      <c r="AN232" s="130">
        <v>4.31</v>
      </c>
      <c r="AO232" s="131">
        <v>0.02</v>
      </c>
      <c r="AP232" s="3" t="s">
        <v>518</v>
      </c>
      <c r="AQ232" s="130">
        <v>0.04</v>
      </c>
      <c r="AR232" s="131">
        <v>0.02</v>
      </c>
      <c r="AS232" s="3" t="s">
        <v>518</v>
      </c>
      <c r="AT232" s="132">
        <f t="shared" si="15"/>
        <v>1.125353548</v>
      </c>
      <c r="AU232" s="133">
        <v>0.0</v>
      </c>
      <c r="AV232" s="150">
        <v>0.0</v>
      </c>
      <c r="AW232" s="3">
        <v>1.0</v>
      </c>
      <c r="AX232" s="67">
        <v>2.0</v>
      </c>
      <c r="AY232" s="67">
        <v>1.0</v>
      </c>
      <c r="AZ232" s="67">
        <f t="shared" si="17"/>
        <v>4</v>
      </c>
      <c r="BA232" s="135">
        <f t="shared" si="7"/>
        <v>1</v>
      </c>
      <c r="BB232" s="151" t="s">
        <v>385</v>
      </c>
      <c r="BC232" s="48" t="str">
        <f t="shared" ref="BC232:BD232" si="255">B232</f>
        <v>HIP_96901_</v>
      </c>
      <c r="BD232" s="106" t="str">
        <f t="shared" si="255"/>
        <v>HD_186427_</v>
      </c>
      <c r="BE232" s="177" t="s">
        <v>539</v>
      </c>
      <c r="BF232" s="48" t="s">
        <v>482</v>
      </c>
      <c r="BG232" s="50">
        <v>1.15886766</v>
      </c>
      <c r="BH232" s="50">
        <v>295.46655</v>
      </c>
      <c r="BI232" s="50">
        <v>50.517525</v>
      </c>
      <c r="BJ232" s="50">
        <v>5.22414957</v>
      </c>
      <c r="BK232" s="50">
        <v>5.0474829</v>
      </c>
      <c r="BL232" s="50">
        <v>5.0474829</v>
      </c>
      <c r="BM232" s="50">
        <v>1.0</v>
      </c>
      <c r="BN232" s="50">
        <v>414.322782</v>
      </c>
      <c r="BO232" s="50">
        <v>408.846115</v>
      </c>
      <c r="BP232" s="50">
        <v>13.1885844</v>
      </c>
      <c r="BQ232" s="50">
        <v>31.0</v>
      </c>
      <c r="BR232" s="50">
        <v>39.6984009</v>
      </c>
      <c r="BS232" s="50">
        <v>34.3984009</v>
      </c>
      <c r="BT232" s="50">
        <v>1.14661336</v>
      </c>
      <c r="BU232" s="50">
        <v>30.0</v>
      </c>
      <c r="BV232" s="152">
        <v>5.41204454</v>
      </c>
      <c r="BW232" s="50">
        <v>3.82204454</v>
      </c>
      <c r="BX232" s="50">
        <v>0.42467162</v>
      </c>
      <c r="BY232" s="50">
        <v>9.0</v>
      </c>
      <c r="BZ232" s="139">
        <f t="shared" si="19"/>
        <v>1.102464942</v>
      </c>
      <c r="CA232" s="140">
        <f t="shared" si="20"/>
        <v>52.11947111</v>
      </c>
      <c r="CB232" s="141">
        <f t="shared" si="21"/>
        <v>422.8097257</v>
      </c>
      <c r="CC232" s="141">
        <f t="shared" si="22"/>
        <v>8.571515104</v>
      </c>
      <c r="CD232" s="187">
        <f t="shared" si="23"/>
        <v>0.1565402927</v>
      </c>
    </row>
    <row r="233" ht="15.75" customHeight="1">
      <c r="A233" s="111">
        <f t="shared" si="9"/>
        <v>10.99989</v>
      </c>
      <c r="B233" s="112" t="s">
        <v>1142</v>
      </c>
      <c r="C233" s="112" t="s">
        <v>1143</v>
      </c>
      <c r="D233" s="113">
        <v>6.53</v>
      </c>
      <c r="E233" s="111">
        <v>0.959</v>
      </c>
      <c r="F233" s="111">
        <v>0.006</v>
      </c>
      <c r="G233" s="114">
        <v>90.91</v>
      </c>
      <c r="H233" s="114">
        <v>0.67</v>
      </c>
      <c r="I233" s="114" t="s">
        <v>273</v>
      </c>
      <c r="J233" s="115">
        <f t="shared" si="10"/>
        <v>6.323058289</v>
      </c>
      <c r="K233" s="144" t="s">
        <v>368</v>
      </c>
      <c r="L233" s="157" t="s">
        <v>1144</v>
      </c>
      <c r="M233" s="114" t="s">
        <v>444</v>
      </c>
      <c r="N233" s="154">
        <v>-0.37</v>
      </c>
      <c r="O233" s="118">
        <f t="shared" si="11"/>
        <v>5.953058289</v>
      </c>
      <c r="P233" s="119">
        <f t="shared" si="12"/>
        <v>-0.4852233155</v>
      </c>
      <c r="Q233" s="154" t="s">
        <v>502</v>
      </c>
      <c r="R233" s="120">
        <v>47.0</v>
      </c>
      <c r="S233" s="97" t="str">
        <f t="shared" si="4"/>
        <v>HIP_86400_</v>
      </c>
      <c r="T233" s="121">
        <v>1.0</v>
      </c>
      <c r="U233" s="121">
        <v>1.0</v>
      </c>
      <c r="V233" s="165">
        <v>1.0</v>
      </c>
      <c r="W233" s="120">
        <v>0.0</v>
      </c>
      <c r="X233" s="120">
        <v>0.0</v>
      </c>
      <c r="Y233" s="122">
        <f t="shared" si="13"/>
        <v>3</v>
      </c>
      <c r="Z233" s="143">
        <v>-4.795</v>
      </c>
      <c r="AA233" s="114" t="s">
        <v>408</v>
      </c>
      <c r="AB233" s="147">
        <v>1.5</v>
      </c>
      <c r="AC233" s="126" t="s">
        <v>297</v>
      </c>
      <c r="AD233" s="127">
        <v>0.75</v>
      </c>
      <c r="AE233" s="104" t="str">
        <f t="shared" si="14"/>
        <v>K3-V</v>
      </c>
      <c r="AF233" s="104" t="str">
        <f t="shared" si="5"/>
        <v>HIP_86400_</v>
      </c>
      <c r="AG233" s="103">
        <v>0.0</v>
      </c>
      <c r="AH233" s="104" t="str">
        <f t="shared" si="174"/>
        <v>HD_160346_</v>
      </c>
      <c r="AI233" s="144" t="s">
        <v>655</v>
      </c>
      <c r="AJ233" s="149">
        <v>4808.0</v>
      </c>
      <c r="AK233" s="45">
        <v>49.0</v>
      </c>
      <c r="AL233" s="3" t="s">
        <v>518</v>
      </c>
      <c r="AM233" s="130"/>
      <c r="AN233" s="130">
        <v>4.56</v>
      </c>
      <c r="AO233" s="131">
        <v>0.01</v>
      </c>
      <c r="AP233" s="3" t="s">
        <v>518</v>
      </c>
      <c r="AQ233" s="130">
        <v>-0.08</v>
      </c>
      <c r="AR233" s="131">
        <v>0.08</v>
      </c>
      <c r="AS233" s="3" t="s">
        <v>518</v>
      </c>
      <c r="AT233" s="132">
        <f t="shared" si="15"/>
        <v>0.8243508102</v>
      </c>
      <c r="AU233" s="133">
        <v>0.0</v>
      </c>
      <c r="AV233" s="150">
        <v>0.0</v>
      </c>
      <c r="AW233" s="3">
        <v>1.0</v>
      </c>
      <c r="AX233" s="67">
        <v>2.0</v>
      </c>
      <c r="AY233" s="67">
        <v>1.0</v>
      </c>
      <c r="AZ233" s="67">
        <f t="shared" si="17"/>
        <v>4</v>
      </c>
      <c r="BA233" s="135">
        <f t="shared" si="7"/>
        <v>3</v>
      </c>
      <c r="BB233" s="170" t="s">
        <v>509</v>
      </c>
      <c r="BC233" s="48" t="str">
        <f t="shared" ref="BC233:BD233" si="256">B233</f>
        <v>HIP_86400_</v>
      </c>
      <c r="BD233" s="106" t="str">
        <f t="shared" si="256"/>
        <v>HD_160346_</v>
      </c>
      <c r="BE233" s="137">
        <v>0.0</v>
      </c>
      <c r="BF233" s="48" t="s">
        <v>446</v>
      </c>
      <c r="BG233" s="50">
        <v>0.75260045</v>
      </c>
      <c r="BH233" s="50">
        <v>264.8205</v>
      </c>
      <c r="BI233" s="50">
        <v>3.5552387</v>
      </c>
      <c r="BJ233" s="50">
        <v>7.44969797</v>
      </c>
      <c r="BK233" s="50">
        <v>6.91969797</v>
      </c>
      <c r="BL233" s="50">
        <v>2.30656599</v>
      </c>
      <c r="BM233" s="50">
        <v>3.0</v>
      </c>
      <c r="BN233" s="50">
        <v>189.128512</v>
      </c>
      <c r="BO233" s="50">
        <v>186.831845</v>
      </c>
      <c r="BP233" s="50">
        <v>14.3716804</v>
      </c>
      <c r="BQ233" s="50">
        <v>13.0</v>
      </c>
      <c r="BR233" s="50">
        <v>18.0609548</v>
      </c>
      <c r="BS233" s="50">
        <v>15.7642882</v>
      </c>
      <c r="BT233" s="50">
        <v>1.21263755</v>
      </c>
      <c r="BU233" s="50">
        <v>13.0</v>
      </c>
      <c r="BV233" s="152">
        <v>5.19802511</v>
      </c>
      <c r="BW233" s="50">
        <v>2.72469178</v>
      </c>
      <c r="BX233" s="50">
        <v>0.19462084</v>
      </c>
      <c r="BY233" s="50">
        <v>14.0</v>
      </c>
      <c r="BZ233" s="139">
        <f t="shared" si="19"/>
        <v>0.5719898763</v>
      </c>
      <c r="CA233" s="140">
        <f t="shared" si="20"/>
        <v>51.99959965</v>
      </c>
      <c r="CB233" s="141">
        <f t="shared" si="21"/>
        <v>182.4524369</v>
      </c>
      <c r="CC233" s="141">
        <f t="shared" si="22"/>
        <v>13.74090022</v>
      </c>
      <c r="CD233" s="174">
        <f t="shared" si="23"/>
        <v>0.2082403467</v>
      </c>
    </row>
    <row r="234" ht="15.75" customHeight="1">
      <c r="A234" s="111">
        <f t="shared" si="9"/>
        <v>17.09960004</v>
      </c>
      <c r="B234" s="112" t="s">
        <v>1145</v>
      </c>
      <c r="C234" s="112" t="s">
        <v>1146</v>
      </c>
      <c r="D234" s="113">
        <v>6.29</v>
      </c>
      <c r="E234" s="111">
        <v>0.703</v>
      </c>
      <c r="F234" s="111">
        <v>0.002</v>
      </c>
      <c r="G234" s="114">
        <v>58.4809</v>
      </c>
      <c r="H234" s="114">
        <v>0.0501</v>
      </c>
      <c r="I234" s="114" t="s">
        <v>577</v>
      </c>
      <c r="J234" s="115">
        <f t="shared" si="10"/>
        <v>5.125070238</v>
      </c>
      <c r="K234" s="144" t="s">
        <v>368</v>
      </c>
      <c r="L234" s="145" t="s">
        <v>670</v>
      </c>
      <c r="M234" s="114" t="s">
        <v>281</v>
      </c>
      <c r="N234" s="154">
        <v>-0.125</v>
      </c>
      <c r="O234" s="118">
        <f t="shared" si="11"/>
        <v>5.000070238</v>
      </c>
      <c r="P234" s="119">
        <f t="shared" si="12"/>
        <v>-0.1040280953</v>
      </c>
      <c r="Q234" s="114" t="s">
        <v>205</v>
      </c>
      <c r="R234" s="120" t="s">
        <v>287</v>
      </c>
      <c r="S234" s="97" t="str">
        <f t="shared" si="4"/>
        <v>HIP_62523_</v>
      </c>
      <c r="T234" s="121">
        <v>1.0</v>
      </c>
      <c r="U234" s="120">
        <v>0.0</v>
      </c>
      <c r="V234" s="120">
        <v>0.0</v>
      </c>
      <c r="W234" s="120">
        <v>0.0</v>
      </c>
      <c r="X234" s="120">
        <v>0.0</v>
      </c>
      <c r="Y234" s="122">
        <f t="shared" si="13"/>
        <v>1</v>
      </c>
      <c r="Z234" s="143">
        <v>-4.541</v>
      </c>
      <c r="AA234" s="114" t="s">
        <v>537</v>
      </c>
      <c r="AB234" s="147">
        <v>2.8</v>
      </c>
      <c r="AC234" s="126" t="s">
        <v>297</v>
      </c>
      <c r="AD234" s="127">
        <v>0.96</v>
      </c>
      <c r="AE234" s="104" t="str">
        <f t="shared" si="14"/>
        <v>G7V</v>
      </c>
      <c r="AF234" s="104" t="str">
        <f t="shared" si="5"/>
        <v>HIP_62523_</v>
      </c>
      <c r="AG234" s="103">
        <v>1.0</v>
      </c>
      <c r="AH234" s="104" t="str">
        <f t="shared" si="174"/>
        <v>HD_111395_</v>
      </c>
      <c r="AI234" s="179" t="s">
        <v>563</v>
      </c>
      <c r="AJ234" s="149">
        <v>5632.0</v>
      </c>
      <c r="AK234" s="45">
        <v>10.0</v>
      </c>
      <c r="AL234" s="3" t="s">
        <v>636</v>
      </c>
      <c r="AM234" s="130"/>
      <c r="AN234" s="130">
        <v>4.49</v>
      </c>
      <c r="AO234" s="131">
        <v>0.03</v>
      </c>
      <c r="AP234" s="3" t="s">
        <v>636</v>
      </c>
      <c r="AQ234" s="130">
        <v>0.11</v>
      </c>
      <c r="AR234" s="131">
        <v>0.02</v>
      </c>
      <c r="AS234" s="3" t="s">
        <v>636</v>
      </c>
      <c r="AT234" s="132">
        <f t="shared" si="15"/>
        <v>0.9317798295</v>
      </c>
      <c r="AU234" s="133">
        <v>0.0</v>
      </c>
      <c r="AV234" s="150">
        <v>0.0</v>
      </c>
      <c r="AW234" s="3">
        <v>1.0</v>
      </c>
      <c r="AX234" s="67">
        <v>2.0</v>
      </c>
      <c r="AY234" s="67">
        <v>1.0</v>
      </c>
      <c r="AZ234" s="67">
        <f t="shared" si="17"/>
        <v>4</v>
      </c>
      <c r="BA234" s="135">
        <f t="shared" si="7"/>
        <v>1</v>
      </c>
      <c r="BB234" s="151" t="s">
        <v>385</v>
      </c>
      <c r="BC234" s="48" t="str">
        <f t="shared" ref="BC234:BD234" si="257">B234</f>
        <v>HIP_62523_</v>
      </c>
      <c r="BD234" s="106" t="str">
        <f t="shared" si="257"/>
        <v>HD_111395_</v>
      </c>
      <c r="BE234" s="137">
        <v>0.0</v>
      </c>
      <c r="BF234" s="48" t="s">
        <v>342</v>
      </c>
      <c r="BG234" s="50">
        <v>0.92293165</v>
      </c>
      <c r="BH234" s="50">
        <v>192.19603</v>
      </c>
      <c r="BI234" s="50">
        <v>24.840225</v>
      </c>
      <c r="BJ234" s="50">
        <v>8.80716389</v>
      </c>
      <c r="BK234" s="50">
        <v>8.45383056</v>
      </c>
      <c r="BL234" s="50">
        <v>4.22691528</v>
      </c>
      <c r="BM234" s="50">
        <v>2.0</v>
      </c>
      <c r="BN234" s="50">
        <v>346.443471</v>
      </c>
      <c r="BO234" s="50">
        <v>342.380138</v>
      </c>
      <c r="BP234" s="50">
        <v>14.8860929</v>
      </c>
      <c r="BQ234" s="50">
        <v>23.0</v>
      </c>
      <c r="BR234" s="50">
        <v>32.8766652</v>
      </c>
      <c r="BS234" s="50">
        <v>28.8133319</v>
      </c>
      <c r="BT234" s="50">
        <v>1.25275356</v>
      </c>
      <c r="BU234" s="50">
        <v>23.0</v>
      </c>
      <c r="BV234" s="152">
        <v>5.32386814</v>
      </c>
      <c r="BW234" s="50">
        <v>3.55720147</v>
      </c>
      <c r="BX234" s="50">
        <v>0.35572015</v>
      </c>
      <c r="BY234" s="50">
        <v>10.0</v>
      </c>
      <c r="BZ234" s="139">
        <f t="shared" si="19"/>
        <v>0.8871273167</v>
      </c>
      <c r="CA234" s="140">
        <f t="shared" si="20"/>
        <v>51.88000389</v>
      </c>
      <c r="CB234" s="141">
        <f t="shared" si="21"/>
        <v>311.4878412</v>
      </c>
      <c r="CC234" s="141">
        <f t="shared" si="22"/>
        <v>9.752397535</v>
      </c>
      <c r="CD234" s="187">
        <f t="shared" si="23"/>
        <v>0.1623135994</v>
      </c>
    </row>
    <row r="235" ht="15.75" customHeight="1">
      <c r="A235" s="111">
        <f t="shared" si="9"/>
        <v>17.43846402</v>
      </c>
      <c r="B235" s="112" t="s">
        <v>1147</v>
      </c>
      <c r="C235" s="112" t="s">
        <v>1148</v>
      </c>
      <c r="D235" s="113">
        <v>6.25</v>
      </c>
      <c r="E235" s="111">
        <v>0.639</v>
      </c>
      <c r="F235" s="111">
        <v>0.006</v>
      </c>
      <c r="G235" s="114">
        <v>57.3445</v>
      </c>
      <c r="H235" s="114">
        <v>0.0362</v>
      </c>
      <c r="I235" s="114" t="s">
        <v>577</v>
      </c>
      <c r="J235" s="115">
        <f t="shared" si="10"/>
        <v>5.042458852</v>
      </c>
      <c r="K235" s="144" t="s">
        <v>368</v>
      </c>
      <c r="L235" s="145" t="s">
        <v>969</v>
      </c>
      <c r="M235" s="114" t="s">
        <v>281</v>
      </c>
      <c r="N235" s="154">
        <v>-0.08</v>
      </c>
      <c r="O235" s="118">
        <f t="shared" si="11"/>
        <v>4.962458852</v>
      </c>
      <c r="P235" s="119">
        <f t="shared" si="12"/>
        <v>-0.08898354075</v>
      </c>
      <c r="Q235" s="114" t="s">
        <v>205</v>
      </c>
      <c r="R235" s="120" t="s">
        <v>287</v>
      </c>
      <c r="S235" s="97" t="str">
        <f t="shared" si="4"/>
        <v>HIP_70319_</v>
      </c>
      <c r="T235" s="121">
        <v>1.0</v>
      </c>
      <c r="U235" s="120">
        <v>0.0</v>
      </c>
      <c r="V235" s="120">
        <v>0.0</v>
      </c>
      <c r="W235" s="120">
        <v>0.0</v>
      </c>
      <c r="X235" s="120">
        <v>0.0</v>
      </c>
      <c r="Y235" s="122">
        <f t="shared" si="13"/>
        <v>1</v>
      </c>
      <c r="Z235" s="146">
        <v>-4.957</v>
      </c>
      <c r="AA235" s="114" t="s">
        <v>408</v>
      </c>
      <c r="AB235" s="147">
        <v>1.3</v>
      </c>
      <c r="AC235" s="126" t="s">
        <v>297</v>
      </c>
      <c r="AD235" s="127">
        <v>1.04</v>
      </c>
      <c r="AE235" s="104" t="str">
        <f t="shared" si="14"/>
        <v>G1.5V</v>
      </c>
      <c r="AF235" s="104" t="str">
        <f t="shared" si="5"/>
        <v>HIP_70319_</v>
      </c>
      <c r="AG235" s="103">
        <v>1.0</v>
      </c>
      <c r="AH235" s="104" t="str">
        <f t="shared" si="174"/>
        <v>HD_126053_</v>
      </c>
      <c r="AI235" s="148" t="s">
        <v>379</v>
      </c>
      <c r="AJ235" s="149">
        <v>5691.0</v>
      </c>
      <c r="AK235" s="45">
        <v>30.0</v>
      </c>
      <c r="AL235" s="3" t="s">
        <v>518</v>
      </c>
      <c r="AM235" s="190"/>
      <c r="AN235" s="190">
        <v>4.44</v>
      </c>
      <c r="AO235" s="131">
        <v>0.02</v>
      </c>
      <c r="AP235" s="3" t="s">
        <v>518</v>
      </c>
      <c r="AQ235" s="130">
        <v>-0.36</v>
      </c>
      <c r="AR235" s="131">
        <v>0.04</v>
      </c>
      <c r="AS235" s="3" t="s">
        <v>518</v>
      </c>
      <c r="AT235" s="132">
        <f t="shared" si="15"/>
        <v>0.928503838</v>
      </c>
      <c r="AU235" s="133">
        <v>0.0</v>
      </c>
      <c r="AV235" s="150">
        <v>0.0</v>
      </c>
      <c r="AW235" s="3">
        <v>1.0</v>
      </c>
      <c r="AX235" s="67">
        <v>2.0</v>
      </c>
      <c r="AY235" s="67">
        <v>1.0</v>
      </c>
      <c r="AZ235" s="67">
        <f t="shared" si="17"/>
        <v>4</v>
      </c>
      <c r="BA235" s="135">
        <f t="shared" si="7"/>
        <v>1</v>
      </c>
      <c r="BB235" s="151" t="s">
        <v>385</v>
      </c>
      <c r="BC235" s="48" t="str">
        <f t="shared" ref="BC235:BD235" si="258">B235</f>
        <v>HIP_70319_</v>
      </c>
      <c r="BD235" s="106" t="str">
        <f t="shared" si="258"/>
        <v>HD_126053_</v>
      </c>
      <c r="BE235" s="177" t="s">
        <v>539</v>
      </c>
      <c r="BF235" s="48" t="s">
        <v>371</v>
      </c>
      <c r="BG235" s="50">
        <v>1.01753755</v>
      </c>
      <c r="BH235" s="50">
        <v>215.81369</v>
      </c>
      <c r="BI235" s="50">
        <v>1.241569</v>
      </c>
      <c r="BJ235" s="50">
        <v>5.57469929</v>
      </c>
      <c r="BK235" s="50">
        <v>5.39803262</v>
      </c>
      <c r="BL235" s="50">
        <v>5.39803262</v>
      </c>
      <c r="BM235" s="50">
        <v>1.0</v>
      </c>
      <c r="BN235" s="50">
        <v>443.953975</v>
      </c>
      <c r="BO235" s="50">
        <v>437.240642</v>
      </c>
      <c r="BP235" s="50">
        <v>11.5063327</v>
      </c>
      <c r="BQ235" s="50">
        <v>38.0</v>
      </c>
      <c r="BR235" s="50">
        <v>43.5052</v>
      </c>
      <c r="BS235" s="50">
        <v>36.7918667</v>
      </c>
      <c r="BT235" s="50">
        <v>0.96820702</v>
      </c>
      <c r="BU235" s="50">
        <v>38.0</v>
      </c>
      <c r="BV235" s="152">
        <v>5.67798519</v>
      </c>
      <c r="BW235" s="50">
        <v>4.08798519</v>
      </c>
      <c r="BX235" s="50">
        <v>0.45422058</v>
      </c>
      <c r="BY235" s="50">
        <v>9.0</v>
      </c>
      <c r="BZ235" s="139">
        <f t="shared" si="19"/>
        <v>0.9026268116</v>
      </c>
      <c r="CA235" s="140">
        <f t="shared" si="20"/>
        <v>51.7606832</v>
      </c>
      <c r="CB235" s="141">
        <f t="shared" si="21"/>
        <v>307.1450083</v>
      </c>
      <c r="CC235" s="141">
        <f t="shared" si="22"/>
        <v>9.289005163</v>
      </c>
      <c r="CD235" s="187">
        <f t="shared" si="23"/>
        <v>0.1494833432</v>
      </c>
    </row>
    <row r="236" ht="15.75" customHeight="1">
      <c r="A236" s="111">
        <f t="shared" si="9"/>
        <v>10.98508774</v>
      </c>
      <c r="B236" s="112" t="s">
        <v>1149</v>
      </c>
      <c r="C236" s="112" t="s">
        <v>1150</v>
      </c>
      <c r="D236" s="113">
        <v>6.49</v>
      </c>
      <c r="E236" s="111">
        <v>0.926</v>
      </c>
      <c r="F236" s="111">
        <v>0.003</v>
      </c>
      <c r="G236" s="114">
        <v>91.0325</v>
      </c>
      <c r="H236" s="114">
        <v>0.0365</v>
      </c>
      <c r="I236" s="114" t="s">
        <v>577</v>
      </c>
      <c r="J236" s="115">
        <f t="shared" si="10"/>
        <v>6.285982349</v>
      </c>
      <c r="K236" s="144" t="s">
        <v>368</v>
      </c>
      <c r="L236" s="157" t="s">
        <v>1151</v>
      </c>
      <c r="M236" s="114" t="s">
        <v>281</v>
      </c>
      <c r="N236" s="154">
        <v>-0.315</v>
      </c>
      <c r="O236" s="118">
        <f t="shared" si="11"/>
        <v>5.970982349</v>
      </c>
      <c r="P236" s="119">
        <f t="shared" si="12"/>
        <v>-0.4923929396</v>
      </c>
      <c r="Q236" s="114" t="s">
        <v>517</v>
      </c>
      <c r="R236" s="120" t="s">
        <v>287</v>
      </c>
      <c r="S236" s="97" t="str">
        <f t="shared" si="4"/>
        <v>HIP_64797_</v>
      </c>
      <c r="T236" s="121">
        <v>1.0</v>
      </c>
      <c r="U236" s="121">
        <v>1.0</v>
      </c>
      <c r="V236" s="120">
        <v>0.0</v>
      </c>
      <c r="W236" s="120">
        <v>0.0</v>
      </c>
      <c r="X236" s="120">
        <v>0.0</v>
      </c>
      <c r="Y236" s="122">
        <f t="shared" si="13"/>
        <v>2</v>
      </c>
      <c r="Z236" s="143">
        <v>-4.48</v>
      </c>
      <c r="AA236" s="114" t="s">
        <v>408</v>
      </c>
      <c r="AB236" s="147">
        <v>3.3</v>
      </c>
      <c r="AC236" s="126" t="s">
        <v>297</v>
      </c>
      <c r="AD236" s="127">
        <v>0.76</v>
      </c>
      <c r="AE236" s="104" t="str">
        <f t="shared" si="14"/>
        <v>K2.5V(k)</v>
      </c>
      <c r="AF236" s="104" t="str">
        <f t="shared" si="5"/>
        <v>HIP_64797_</v>
      </c>
      <c r="AG236" s="103">
        <v>1.0</v>
      </c>
      <c r="AH236" s="104" t="str">
        <f t="shared" si="174"/>
        <v>HD_115404_</v>
      </c>
      <c r="AI236" s="179" t="s">
        <v>563</v>
      </c>
      <c r="AJ236" s="149">
        <v>5081.0</v>
      </c>
      <c r="AK236" s="45">
        <v>65.0</v>
      </c>
      <c r="AL236" s="3" t="s">
        <v>518</v>
      </c>
      <c r="AM236" s="130"/>
      <c r="AN236" s="130">
        <v>4.62</v>
      </c>
      <c r="AO236" s="131">
        <v>0.03</v>
      </c>
      <c r="AP236" s="3" t="s">
        <v>518</v>
      </c>
      <c r="AQ236" s="130">
        <v>-0.16</v>
      </c>
      <c r="AR236" s="131">
        <v>0.06</v>
      </c>
      <c r="AS236" s="3" t="s">
        <v>518</v>
      </c>
      <c r="AT236" s="132">
        <f t="shared" si="15"/>
        <v>0.7320787237</v>
      </c>
      <c r="AU236" s="133">
        <v>0.0</v>
      </c>
      <c r="AV236" s="150">
        <v>0.0</v>
      </c>
      <c r="AW236" s="3">
        <v>1.0</v>
      </c>
      <c r="AX236" s="67">
        <v>2.0</v>
      </c>
      <c r="AY236" s="67">
        <v>1.0</v>
      </c>
      <c r="AZ236" s="67">
        <f t="shared" si="17"/>
        <v>4</v>
      </c>
      <c r="BA236" s="135">
        <f t="shared" si="7"/>
        <v>2</v>
      </c>
      <c r="BB236" s="170" t="s">
        <v>509</v>
      </c>
      <c r="BC236" s="48" t="str">
        <f t="shared" ref="BC236:BD236" si="259">B236</f>
        <v>HIP_64797_</v>
      </c>
      <c r="BD236" s="106" t="str">
        <f t="shared" si="259"/>
        <v>HD_115404_</v>
      </c>
      <c r="BE236" s="177" t="s">
        <v>539</v>
      </c>
      <c r="BF236" s="48" t="s">
        <v>351</v>
      </c>
      <c r="BG236" s="50">
        <v>0.7070346</v>
      </c>
      <c r="BH236" s="50">
        <v>199.21272</v>
      </c>
      <c r="BI236" s="50">
        <v>17.017183</v>
      </c>
      <c r="BJ236" s="50">
        <v>6.51457296</v>
      </c>
      <c r="BK236" s="50">
        <v>6.16123962</v>
      </c>
      <c r="BL236" s="50">
        <v>3.08061981</v>
      </c>
      <c r="BM236" s="50">
        <v>2.0</v>
      </c>
      <c r="BN236" s="50">
        <v>252.886871</v>
      </c>
      <c r="BO236" s="50">
        <v>249.530205</v>
      </c>
      <c r="BP236" s="50">
        <v>13.1331687</v>
      </c>
      <c r="BQ236" s="50">
        <v>19.0</v>
      </c>
      <c r="BR236" s="50">
        <v>24.3893694</v>
      </c>
      <c r="BS236" s="50">
        <v>21.0327027</v>
      </c>
      <c r="BT236" s="50">
        <v>1.10698435</v>
      </c>
      <c r="BU236" s="50">
        <v>19.0</v>
      </c>
      <c r="BV236" s="152">
        <v>5.23595596</v>
      </c>
      <c r="BW236" s="50">
        <v>3.11595596</v>
      </c>
      <c r="BX236" s="50">
        <v>0.259663</v>
      </c>
      <c r="BY236" s="50">
        <v>12.0</v>
      </c>
      <c r="BZ236" s="139">
        <f t="shared" si="19"/>
        <v>0.5672879129</v>
      </c>
      <c r="CA236" s="140">
        <f t="shared" si="20"/>
        <v>51.64163693</v>
      </c>
      <c r="CB236" s="141">
        <f t="shared" si="21"/>
        <v>179.017829</v>
      </c>
      <c r="CC236" s="141">
        <f t="shared" si="22"/>
        <v>13.70665329</v>
      </c>
      <c r="CD236" s="174">
        <f t="shared" si="23"/>
        <v>0.2040856877</v>
      </c>
    </row>
    <row r="237" ht="15.75" customHeight="1">
      <c r="A237" s="111">
        <f t="shared" si="9"/>
        <v>15.60980483</v>
      </c>
      <c r="B237" s="112" t="s">
        <v>1152</v>
      </c>
      <c r="C237" s="112" t="s">
        <v>1153</v>
      </c>
      <c r="D237" s="113">
        <v>6.37</v>
      </c>
      <c r="E237" s="111">
        <v>0.804</v>
      </c>
      <c r="F237" s="111">
        <v>0.006</v>
      </c>
      <c r="G237" s="114">
        <v>64.0623</v>
      </c>
      <c r="H237" s="114">
        <v>0.0218</v>
      </c>
      <c r="I237" s="114" t="s">
        <v>577</v>
      </c>
      <c r="J237" s="115">
        <f t="shared" si="10"/>
        <v>5.403012634</v>
      </c>
      <c r="K237" s="144" t="s">
        <v>368</v>
      </c>
      <c r="L237" s="157" t="s">
        <v>683</v>
      </c>
      <c r="M237" s="114" t="s">
        <v>444</v>
      </c>
      <c r="N237" s="154">
        <v>-0.19</v>
      </c>
      <c r="O237" s="118">
        <f t="shared" si="11"/>
        <v>5.213012634</v>
      </c>
      <c r="P237" s="119">
        <f t="shared" si="12"/>
        <v>-0.1892050538</v>
      </c>
      <c r="Q237" s="114" t="s">
        <v>205</v>
      </c>
      <c r="R237" s="120" t="s">
        <v>287</v>
      </c>
      <c r="S237" s="97" t="str">
        <f t="shared" si="4"/>
        <v>HIP_95319_</v>
      </c>
      <c r="T237" s="121">
        <v>1.0</v>
      </c>
      <c r="U237" s="120">
        <v>0.0</v>
      </c>
      <c r="V237" s="120">
        <v>0.0</v>
      </c>
      <c r="W237" s="120">
        <v>0.0</v>
      </c>
      <c r="X237" s="120">
        <v>0.0</v>
      </c>
      <c r="Y237" s="122">
        <f t="shared" si="13"/>
        <v>1</v>
      </c>
      <c r="Z237" s="146">
        <v>-5.015</v>
      </c>
      <c r="AA237" s="114" t="s">
        <v>537</v>
      </c>
      <c r="AB237" s="147">
        <v>1.2</v>
      </c>
      <c r="AC237" s="126" t="s">
        <v>297</v>
      </c>
      <c r="AD237" s="127">
        <v>0.87</v>
      </c>
      <c r="AE237" s="104" t="str">
        <f t="shared" si="14"/>
        <v>K0V</v>
      </c>
      <c r="AF237" s="104" t="str">
        <f t="shared" si="5"/>
        <v>HIP_95319_</v>
      </c>
      <c r="AG237" s="103">
        <v>1.0</v>
      </c>
      <c r="AH237" s="104" t="str">
        <f t="shared" si="174"/>
        <v>HD_182488_</v>
      </c>
      <c r="AI237" s="148" t="s">
        <v>379</v>
      </c>
      <c r="AJ237" s="149">
        <v>5417.0</v>
      </c>
      <c r="AK237" s="45">
        <v>15.0</v>
      </c>
      <c r="AL237" s="3" t="s">
        <v>636</v>
      </c>
      <c r="AM237" s="130"/>
      <c r="AN237" s="130">
        <v>4.58</v>
      </c>
      <c r="AO237" s="131">
        <v>0.04</v>
      </c>
      <c r="AP237" s="3" t="s">
        <v>636</v>
      </c>
      <c r="AQ237" s="130">
        <v>0.21</v>
      </c>
      <c r="AR237" s="131">
        <v>0.02</v>
      </c>
      <c r="AS237" s="3" t="s">
        <v>636</v>
      </c>
      <c r="AT237" s="132">
        <f t="shared" si="15"/>
        <v>0.913129654</v>
      </c>
      <c r="AU237" s="133">
        <v>0.0</v>
      </c>
      <c r="AV237" s="150">
        <v>0.0</v>
      </c>
      <c r="AW237" s="3">
        <v>1.0</v>
      </c>
      <c r="AX237" s="67">
        <v>2.0</v>
      </c>
      <c r="AY237" s="67">
        <v>1.0</v>
      </c>
      <c r="AZ237" s="67">
        <f t="shared" si="17"/>
        <v>4</v>
      </c>
      <c r="BA237" s="135">
        <f t="shared" si="7"/>
        <v>1</v>
      </c>
      <c r="BB237" s="151" t="s">
        <v>385</v>
      </c>
      <c r="BC237" s="48" t="str">
        <f t="shared" ref="BC237:BD237" si="260">B237</f>
        <v>HIP_95319_</v>
      </c>
      <c r="BD237" s="106" t="str">
        <f t="shared" si="260"/>
        <v>HD_182488_</v>
      </c>
      <c r="BE237" s="177" t="s">
        <v>539</v>
      </c>
      <c r="BF237" s="48" t="s">
        <v>473</v>
      </c>
      <c r="BG237" s="50">
        <v>0.79212456</v>
      </c>
      <c r="BH237" s="50">
        <v>290.89172</v>
      </c>
      <c r="BI237" s="50">
        <v>33.221966</v>
      </c>
      <c r="BJ237" s="50">
        <v>5.95603265</v>
      </c>
      <c r="BK237" s="50">
        <v>5.60269931</v>
      </c>
      <c r="BL237" s="50">
        <v>2.80134966</v>
      </c>
      <c r="BM237" s="50">
        <v>2.0</v>
      </c>
      <c r="BN237" s="50">
        <v>229.205989</v>
      </c>
      <c r="BO237" s="50">
        <v>226.909322</v>
      </c>
      <c r="BP237" s="50">
        <v>17.4545632</v>
      </c>
      <c r="BQ237" s="50">
        <v>13.0</v>
      </c>
      <c r="BR237" s="50">
        <v>21.4034734</v>
      </c>
      <c r="BS237" s="50">
        <v>19.1068067</v>
      </c>
      <c r="BT237" s="50">
        <v>1.46975436</v>
      </c>
      <c r="BU237" s="50">
        <v>13.0</v>
      </c>
      <c r="BV237" s="152">
        <v>5.36319121</v>
      </c>
      <c r="BW237" s="50">
        <v>3.06652454</v>
      </c>
      <c r="BX237" s="50">
        <v>0.2358865</v>
      </c>
      <c r="BY237" s="50">
        <v>13.0</v>
      </c>
      <c r="BZ237" s="139">
        <f t="shared" si="19"/>
        <v>0.8042618585</v>
      </c>
      <c r="CA237" s="140">
        <f t="shared" si="20"/>
        <v>51.52286446</v>
      </c>
      <c r="CB237" s="141">
        <f t="shared" si="21"/>
        <v>282.4453116</v>
      </c>
      <c r="CC237" s="141">
        <f t="shared" si="22"/>
        <v>10.75924076</v>
      </c>
      <c r="CD237" s="187">
        <f t="shared" si="23"/>
        <v>0.1778717136</v>
      </c>
    </row>
    <row r="238" ht="15.75" customHeight="1">
      <c r="A238" s="111">
        <f t="shared" si="9"/>
        <v>9.178092627</v>
      </c>
      <c r="B238" s="112" t="s">
        <v>1154</v>
      </c>
      <c r="C238" s="112" t="s">
        <v>1155</v>
      </c>
      <c r="D238" s="113">
        <v>6.42</v>
      </c>
      <c r="E238" s="111">
        <v>0.754</v>
      </c>
      <c r="F238" s="111">
        <v>0.009</v>
      </c>
      <c r="G238" s="114">
        <v>108.9551</v>
      </c>
      <c r="H238" s="114">
        <v>0.049</v>
      </c>
      <c r="I238" s="114" t="s">
        <v>577</v>
      </c>
      <c r="J238" s="115">
        <f t="shared" si="10"/>
        <v>6.606237818</v>
      </c>
      <c r="K238" s="144" t="s">
        <v>368</v>
      </c>
      <c r="L238" s="157" t="s">
        <v>1156</v>
      </c>
      <c r="M238" s="114" t="s">
        <v>281</v>
      </c>
      <c r="N238" s="154">
        <v>-0.23</v>
      </c>
      <c r="O238" s="118">
        <f t="shared" si="11"/>
        <v>6.376237818</v>
      </c>
      <c r="P238" s="119">
        <f t="shared" si="12"/>
        <v>-0.6544951273</v>
      </c>
      <c r="Q238" s="114" t="s">
        <v>502</v>
      </c>
      <c r="R238" s="120">
        <v>38.0</v>
      </c>
      <c r="S238" s="97" t="str">
        <f t="shared" si="4"/>
        <v>HIP_57939_</v>
      </c>
      <c r="T238" s="121">
        <v>1.0</v>
      </c>
      <c r="U238" s="121">
        <v>1.0</v>
      </c>
      <c r="V238" s="155">
        <v>2.0</v>
      </c>
      <c r="W238" s="120">
        <v>0.0</v>
      </c>
      <c r="X238" s="120">
        <v>0.0</v>
      </c>
      <c r="Y238" s="156">
        <f t="shared" si="13"/>
        <v>4</v>
      </c>
      <c r="Z238" s="143">
        <v>-4.896</v>
      </c>
      <c r="AA238" s="114" t="s">
        <v>408</v>
      </c>
      <c r="AB238" s="147">
        <v>2.9</v>
      </c>
      <c r="AC238" s="126" t="s">
        <v>297</v>
      </c>
      <c r="AD238" s="127">
        <v>0.85</v>
      </c>
      <c r="AE238" s="104" t="str">
        <f t="shared" si="14"/>
        <v>K1V_Fe-1.5</v>
      </c>
      <c r="AF238" s="104" t="str">
        <f t="shared" si="5"/>
        <v>HIP_57939_</v>
      </c>
      <c r="AG238" s="103">
        <v>1.0</v>
      </c>
      <c r="AH238" s="104" t="str">
        <f t="shared" si="174"/>
        <v>HD_103095_</v>
      </c>
      <c r="AI238" s="144" t="s">
        <v>655</v>
      </c>
      <c r="AJ238" s="149">
        <v>4827.0</v>
      </c>
      <c r="AK238" s="45">
        <v>55.0</v>
      </c>
      <c r="AL238" s="3" t="s">
        <v>382</v>
      </c>
      <c r="AM238" s="130"/>
      <c r="AN238" s="130">
        <v>4.6</v>
      </c>
      <c r="AO238" s="131">
        <v>0.03</v>
      </c>
      <c r="AP238" s="3" t="s">
        <v>382</v>
      </c>
      <c r="AQ238" s="130">
        <v>-1.46</v>
      </c>
      <c r="AR238" s="131">
        <v>0.01</v>
      </c>
      <c r="AS238" s="3" t="s">
        <v>382</v>
      </c>
      <c r="AT238" s="132">
        <f t="shared" si="15"/>
        <v>0.6730548895</v>
      </c>
      <c r="AU238" s="133">
        <v>0.0</v>
      </c>
      <c r="AV238" s="150">
        <v>0.0</v>
      </c>
      <c r="AW238" s="3">
        <v>1.0</v>
      </c>
      <c r="AX238" s="67">
        <v>2.0</v>
      </c>
      <c r="AY238" s="67">
        <v>1.0</v>
      </c>
      <c r="AZ238" s="67">
        <f t="shared" si="17"/>
        <v>4</v>
      </c>
      <c r="BA238" s="135">
        <f t="shared" si="7"/>
        <v>4</v>
      </c>
      <c r="BB238" s="170" t="s">
        <v>509</v>
      </c>
      <c r="BC238" s="48" t="str">
        <f t="shared" ref="BC238:BD238" si="261">B238</f>
        <v>HIP_57939_</v>
      </c>
      <c r="BD238" s="106" t="str">
        <f t="shared" si="261"/>
        <v>HD_103095_</v>
      </c>
      <c r="BE238" s="137">
        <v>0.0</v>
      </c>
      <c r="BF238" s="48" t="s">
        <v>334</v>
      </c>
      <c r="BG238" s="50">
        <v>0.76514427</v>
      </c>
      <c r="BH238" s="50">
        <v>178.24487</v>
      </c>
      <c r="BI238" s="50">
        <v>37.718678</v>
      </c>
      <c r="BJ238" s="50">
        <v>10.7009168</v>
      </c>
      <c r="BK238" s="50">
        <v>10.3475834</v>
      </c>
      <c r="BL238" s="50">
        <v>5.17379172</v>
      </c>
      <c r="BM238" s="50">
        <v>2.0</v>
      </c>
      <c r="BN238" s="50">
        <v>853.524258</v>
      </c>
      <c r="BO238" s="50">
        <v>838.154258</v>
      </c>
      <c r="BP238" s="50">
        <v>9.63395699</v>
      </c>
      <c r="BQ238" s="50">
        <v>87.0</v>
      </c>
      <c r="BR238" s="169">
        <v>85.908972</v>
      </c>
      <c r="BS238" s="50">
        <v>70.7156387</v>
      </c>
      <c r="BT238" s="50">
        <v>0.82227487</v>
      </c>
      <c r="BU238" s="50">
        <v>86.0</v>
      </c>
      <c r="BV238" s="152">
        <v>5.51864659</v>
      </c>
      <c r="BW238" s="50">
        <v>3.92864659</v>
      </c>
      <c r="BX238" s="50">
        <v>0.43651629</v>
      </c>
      <c r="BY238" s="50">
        <v>9.0</v>
      </c>
      <c r="BZ238" s="139">
        <f t="shared" si="19"/>
        <v>0.4707089287</v>
      </c>
      <c r="CA238" s="140">
        <f t="shared" si="20"/>
        <v>51.2861384</v>
      </c>
      <c r="CB238" s="141">
        <f t="shared" si="21"/>
        <v>127.9431322</v>
      </c>
      <c r="CC238" s="141">
        <f t="shared" si="22"/>
        <v>14.2283424</v>
      </c>
      <c r="CD238" s="187">
        <f t="shared" si="23"/>
        <v>0.1812204547</v>
      </c>
    </row>
    <row r="239" ht="15.75" customHeight="1">
      <c r="A239" s="111">
        <f t="shared" si="9"/>
        <v>12.83444972</v>
      </c>
      <c r="B239" s="112" t="s">
        <v>1157</v>
      </c>
      <c r="C239" s="112" t="s">
        <v>1158</v>
      </c>
      <c r="D239" s="113">
        <v>6.33</v>
      </c>
      <c r="E239" s="111">
        <v>0.724</v>
      </c>
      <c r="F239" s="111">
        <v>0.003</v>
      </c>
      <c r="G239" s="114">
        <v>77.9153</v>
      </c>
      <c r="H239" s="114">
        <v>0.0602</v>
      </c>
      <c r="I239" s="114" t="s">
        <v>577</v>
      </c>
      <c r="J239" s="115">
        <f t="shared" si="10"/>
        <v>5.788113736</v>
      </c>
      <c r="K239" s="144" t="s">
        <v>368</v>
      </c>
      <c r="L239" s="145" t="s">
        <v>545</v>
      </c>
      <c r="M239" s="114" t="s">
        <v>372</v>
      </c>
      <c r="N239" s="154">
        <v>-0.14</v>
      </c>
      <c r="O239" s="118">
        <f t="shared" si="11"/>
        <v>5.648113736</v>
      </c>
      <c r="P239" s="119">
        <f t="shared" si="12"/>
        <v>-0.3632454944</v>
      </c>
      <c r="Q239" s="154" t="s">
        <v>502</v>
      </c>
      <c r="R239" s="120">
        <v>75.0</v>
      </c>
      <c r="S239" s="97" t="str">
        <f t="shared" si="4"/>
        <v>HIP_10798_</v>
      </c>
      <c r="T239" s="121">
        <v>1.0</v>
      </c>
      <c r="U239" s="121">
        <v>1.0</v>
      </c>
      <c r="V239" s="165">
        <v>1.0</v>
      </c>
      <c r="W239" s="120">
        <v>0.0</v>
      </c>
      <c r="X239" s="120">
        <v>0.0</v>
      </c>
      <c r="Y239" s="122">
        <f t="shared" si="13"/>
        <v>3</v>
      </c>
      <c r="Z239" s="143">
        <v>-4.85</v>
      </c>
      <c r="AA239" s="114" t="s">
        <v>522</v>
      </c>
      <c r="AB239" s="147">
        <v>2.7</v>
      </c>
      <c r="AC239" s="126" t="s">
        <v>297</v>
      </c>
      <c r="AD239" s="127">
        <v>0.94</v>
      </c>
      <c r="AE239" s="104" t="str">
        <f t="shared" si="14"/>
        <v>G8V</v>
      </c>
      <c r="AF239" s="104" t="str">
        <f t="shared" si="5"/>
        <v>HIP_10798_</v>
      </c>
      <c r="AG239" s="103">
        <v>1.0</v>
      </c>
      <c r="AH239" s="104" t="str">
        <f t="shared" si="174"/>
        <v>HD_14412_</v>
      </c>
      <c r="AI239" s="144" t="s">
        <v>655</v>
      </c>
      <c r="AJ239" s="149">
        <v>5476.0</v>
      </c>
      <c r="AK239" s="45">
        <v>66.0</v>
      </c>
      <c r="AL239" s="3" t="s">
        <v>518</v>
      </c>
      <c r="AM239" s="130"/>
      <c r="AN239" s="130">
        <v>4.61</v>
      </c>
      <c r="AO239" s="131">
        <v>0.03</v>
      </c>
      <c r="AP239" s="3" t="s">
        <v>518</v>
      </c>
      <c r="AQ239" s="130">
        <v>-0.45</v>
      </c>
      <c r="AR239" s="131">
        <v>0.05</v>
      </c>
      <c r="AS239" s="3" t="s">
        <v>518</v>
      </c>
      <c r="AT239" s="132">
        <f t="shared" si="15"/>
        <v>0.7313125371</v>
      </c>
      <c r="AU239" s="133">
        <v>0.0</v>
      </c>
      <c r="AV239" s="150">
        <v>0.0</v>
      </c>
      <c r="AW239" s="3">
        <v>1.0</v>
      </c>
      <c r="AX239" s="67">
        <v>2.0</v>
      </c>
      <c r="AY239" s="67">
        <v>1.0</v>
      </c>
      <c r="AZ239" s="67">
        <f t="shared" si="17"/>
        <v>4</v>
      </c>
      <c r="BA239" s="135">
        <f t="shared" si="7"/>
        <v>3</v>
      </c>
      <c r="BB239" s="170" t="s">
        <v>509</v>
      </c>
      <c r="BC239" s="48" t="str">
        <f t="shared" ref="BC239:BD239" si="262">B239</f>
        <v>HIP_10798_</v>
      </c>
      <c r="BD239" s="106" t="str">
        <f t="shared" si="262"/>
        <v>HD_14412_</v>
      </c>
      <c r="BE239" s="137">
        <v>0.0</v>
      </c>
      <c r="BF239" s="48" t="s">
        <v>80</v>
      </c>
      <c r="BG239" s="50">
        <v>0.79542214</v>
      </c>
      <c r="BH239" s="50">
        <v>34.74377</v>
      </c>
      <c r="BI239" s="50">
        <v>-25.945688</v>
      </c>
      <c r="BJ239" s="50">
        <v>10.0132771</v>
      </c>
      <c r="BK239" s="50">
        <v>9.6599438</v>
      </c>
      <c r="BL239" s="50">
        <v>4.8299719</v>
      </c>
      <c r="BM239" s="50">
        <v>2.0</v>
      </c>
      <c r="BN239" s="50">
        <v>397.057724</v>
      </c>
      <c r="BO239" s="50">
        <v>391.227724</v>
      </c>
      <c r="BP239" s="50">
        <v>11.8553856</v>
      </c>
      <c r="BQ239" s="50">
        <v>33.0</v>
      </c>
      <c r="BR239" s="50">
        <v>38.7663813</v>
      </c>
      <c r="BS239" s="50">
        <v>32.9363813</v>
      </c>
      <c r="BT239" s="50">
        <v>0.99807216</v>
      </c>
      <c r="BU239" s="50">
        <v>33.0</v>
      </c>
      <c r="BV239" s="152">
        <v>5.24959792</v>
      </c>
      <c r="BW239" s="50">
        <v>3.65959792</v>
      </c>
      <c r="BX239" s="50">
        <v>0.40662199</v>
      </c>
      <c r="BY239" s="50">
        <v>9.0</v>
      </c>
      <c r="BZ239" s="139">
        <f t="shared" si="19"/>
        <v>0.6582293644</v>
      </c>
      <c r="CA239" s="140">
        <f t="shared" si="20"/>
        <v>51.2861384</v>
      </c>
      <c r="CB239" s="141">
        <f t="shared" si="21"/>
        <v>201.1869187</v>
      </c>
      <c r="CC239" s="141">
        <f t="shared" si="22"/>
        <v>11.44161778</v>
      </c>
      <c r="CD239" s="187">
        <f t="shared" si="23"/>
        <v>0.1638695601</v>
      </c>
    </row>
    <row r="240" ht="15.75" customHeight="1">
      <c r="A240" s="111">
        <f t="shared" si="9"/>
        <v>14.67678778</v>
      </c>
      <c r="B240" s="112" t="s">
        <v>1159</v>
      </c>
      <c r="C240" s="112" t="s">
        <v>1160</v>
      </c>
      <c r="D240" s="113">
        <v>6.36</v>
      </c>
      <c r="E240" s="111">
        <v>0.719</v>
      </c>
      <c r="F240" s="111">
        <v>0.005</v>
      </c>
      <c r="G240" s="114">
        <v>68.1348</v>
      </c>
      <c r="H240" s="114">
        <v>0.0682</v>
      </c>
      <c r="I240" s="114" t="s">
        <v>577</v>
      </c>
      <c r="J240" s="115">
        <f t="shared" si="10"/>
        <v>5.526844927</v>
      </c>
      <c r="K240" s="144" t="s">
        <v>368</v>
      </c>
      <c r="L240" s="145" t="s">
        <v>1161</v>
      </c>
      <c r="M240" s="114" t="s">
        <v>444</v>
      </c>
      <c r="N240" s="154">
        <v>-0.133</v>
      </c>
      <c r="O240" s="118">
        <f t="shared" si="11"/>
        <v>5.393844927</v>
      </c>
      <c r="P240" s="119">
        <f t="shared" si="12"/>
        <v>-0.2615379709</v>
      </c>
      <c r="Q240" s="114" t="s">
        <v>517</v>
      </c>
      <c r="R240" s="120" t="s">
        <v>287</v>
      </c>
      <c r="S240" s="97" t="str">
        <f t="shared" si="4"/>
        <v>HIP_101997_</v>
      </c>
      <c r="T240" s="121">
        <v>1.0</v>
      </c>
      <c r="U240" s="121">
        <v>1.0</v>
      </c>
      <c r="V240" s="120">
        <v>0.0</v>
      </c>
      <c r="W240" s="120">
        <v>0.0</v>
      </c>
      <c r="X240" s="120">
        <v>0.0</v>
      </c>
      <c r="Y240" s="122">
        <f t="shared" si="13"/>
        <v>2</v>
      </c>
      <c r="Z240" s="143">
        <v>-4.92</v>
      </c>
      <c r="AA240" s="114" t="s">
        <v>522</v>
      </c>
      <c r="AB240" s="147">
        <v>1.8</v>
      </c>
      <c r="AC240" s="126" t="s">
        <v>297</v>
      </c>
      <c r="AD240" s="127">
        <v>0.95</v>
      </c>
      <c r="AE240" s="104" t="str">
        <f t="shared" si="14"/>
        <v>G7.5IV-V</v>
      </c>
      <c r="AF240" s="104" t="str">
        <f t="shared" si="5"/>
        <v>HIP_101997_</v>
      </c>
      <c r="AG240" s="103">
        <v>1.0</v>
      </c>
      <c r="AH240" s="104" t="str">
        <f t="shared" si="174"/>
        <v>HD_196761_</v>
      </c>
      <c r="AI240" s="148" t="s">
        <v>379</v>
      </c>
      <c r="AJ240" s="149">
        <v>5414.0</v>
      </c>
      <c r="AK240" s="45">
        <v>16.0</v>
      </c>
      <c r="AL240" s="3" t="s">
        <v>554</v>
      </c>
      <c r="AM240" s="130"/>
      <c r="AN240" s="130">
        <v>4.46</v>
      </c>
      <c r="AO240" s="131">
        <v>0.05</v>
      </c>
      <c r="AP240" s="3" t="s">
        <v>554</v>
      </c>
      <c r="AQ240" s="130">
        <v>-0.31</v>
      </c>
      <c r="AR240" s="131">
        <v>0.01</v>
      </c>
      <c r="AS240" s="3" t="s">
        <v>554</v>
      </c>
      <c r="AT240" s="132">
        <f t="shared" si="15"/>
        <v>0.8410990773</v>
      </c>
      <c r="AU240" s="133">
        <v>0.0</v>
      </c>
      <c r="AV240" s="150">
        <v>0.0</v>
      </c>
      <c r="AW240" s="3">
        <v>1.0</v>
      </c>
      <c r="AX240" s="67">
        <v>2.0</v>
      </c>
      <c r="AY240" s="67">
        <v>1.0</v>
      </c>
      <c r="AZ240" s="67">
        <f t="shared" si="17"/>
        <v>4</v>
      </c>
      <c r="BA240" s="135">
        <f t="shared" si="7"/>
        <v>2</v>
      </c>
      <c r="BB240" s="170" t="s">
        <v>509</v>
      </c>
      <c r="BC240" s="48" t="str">
        <f t="shared" ref="BC240:BD240" si="263">B240</f>
        <v>HIP_101997_</v>
      </c>
      <c r="BD240" s="106" t="str">
        <f t="shared" si="263"/>
        <v>HD_196761_</v>
      </c>
      <c r="BE240" s="137">
        <v>0.0</v>
      </c>
      <c r="BF240" s="48" t="s">
        <v>60</v>
      </c>
      <c r="BG240" s="50">
        <v>0.95037629</v>
      </c>
      <c r="BH240" s="50">
        <v>310.04898</v>
      </c>
      <c r="BI240" s="50">
        <v>-23.773867</v>
      </c>
      <c r="BJ240" s="50">
        <v>7.82507888</v>
      </c>
      <c r="BK240" s="50">
        <v>7.47174555</v>
      </c>
      <c r="BL240" s="50">
        <v>3.73587278</v>
      </c>
      <c r="BM240" s="50">
        <v>2.0</v>
      </c>
      <c r="BN240" s="50">
        <v>307.375695</v>
      </c>
      <c r="BO240" s="50">
        <v>302.605695</v>
      </c>
      <c r="BP240" s="50">
        <v>11.2076183</v>
      </c>
      <c r="BQ240" s="50">
        <v>27.0</v>
      </c>
      <c r="BR240" s="50">
        <v>30.2500479</v>
      </c>
      <c r="BS240" s="50">
        <v>25.4800479</v>
      </c>
      <c r="BT240" s="50">
        <v>0.94370548</v>
      </c>
      <c r="BU240" s="50">
        <v>27.0</v>
      </c>
      <c r="BV240" s="152">
        <v>5.40358676</v>
      </c>
      <c r="BW240" s="50">
        <v>3.46025342</v>
      </c>
      <c r="BX240" s="50">
        <v>0.31456849</v>
      </c>
      <c r="BY240" s="50">
        <v>11.0</v>
      </c>
      <c r="BZ240" s="139">
        <f t="shared" si="19"/>
        <v>0.7399987984</v>
      </c>
      <c r="CA240" s="140">
        <f t="shared" si="20"/>
        <v>50.41967013</v>
      </c>
      <c r="CB240" s="141">
        <f t="shared" si="21"/>
        <v>238.5516946</v>
      </c>
      <c r="CC240" s="141">
        <f t="shared" si="22"/>
        <v>10.73402689</v>
      </c>
      <c r="CD240" s="187">
        <f t="shared" si="23"/>
        <v>0.159405219</v>
      </c>
    </row>
    <row r="241" ht="15.75" customHeight="1">
      <c r="A241" s="111">
        <f t="shared" si="9"/>
        <v>20.71877577</v>
      </c>
      <c r="B241" s="112" t="s">
        <v>1162</v>
      </c>
      <c r="C241" s="112" t="s">
        <v>1163</v>
      </c>
      <c r="D241" s="113">
        <v>6.31</v>
      </c>
      <c r="E241" s="111">
        <v>0.596</v>
      </c>
      <c r="F241" s="111">
        <v>0.004</v>
      </c>
      <c r="G241" s="114">
        <v>48.2654</v>
      </c>
      <c r="H241" s="114">
        <v>0.1401</v>
      </c>
      <c r="I241" s="114" t="s">
        <v>577</v>
      </c>
      <c r="J241" s="115">
        <f t="shared" si="10"/>
        <v>4.728179549</v>
      </c>
      <c r="K241" s="144" t="s">
        <v>368</v>
      </c>
      <c r="L241" s="145" t="s">
        <v>507</v>
      </c>
      <c r="M241" s="114" t="s">
        <v>372</v>
      </c>
      <c r="N241" s="154">
        <v>-0.065</v>
      </c>
      <c r="O241" s="118">
        <f t="shared" si="11"/>
        <v>4.663179549</v>
      </c>
      <c r="P241" s="119">
        <f t="shared" si="12"/>
        <v>0.03072818048</v>
      </c>
      <c r="Q241" s="114" t="s">
        <v>205</v>
      </c>
      <c r="R241" s="120" t="s">
        <v>287</v>
      </c>
      <c r="S241" s="97" t="str">
        <f t="shared" si="4"/>
        <v>HIP_69671_</v>
      </c>
      <c r="T241" s="121">
        <v>1.0</v>
      </c>
      <c r="U241" s="120">
        <v>0.0</v>
      </c>
      <c r="V241" s="120">
        <v>0.0</v>
      </c>
      <c r="W241" s="120">
        <v>0.0</v>
      </c>
      <c r="X241" s="120">
        <v>0.0</v>
      </c>
      <c r="Y241" s="122">
        <f t="shared" si="13"/>
        <v>1</v>
      </c>
      <c r="Z241" s="143">
        <v>-4.516</v>
      </c>
      <c r="AA241" s="114" t="s">
        <v>353</v>
      </c>
      <c r="AB241" s="147">
        <v>4.5</v>
      </c>
      <c r="AC241" s="126" t="s">
        <v>297</v>
      </c>
      <c r="AD241" s="127">
        <v>1.08</v>
      </c>
      <c r="AE241" s="104" t="str">
        <f t="shared" si="14"/>
        <v>G0V</v>
      </c>
      <c r="AF241" s="104" t="str">
        <f t="shared" si="5"/>
        <v>HIP_69671_</v>
      </c>
      <c r="AG241" s="103">
        <v>1.0</v>
      </c>
      <c r="AH241" s="104" t="str">
        <f t="shared" si="174"/>
        <v>HD_124580_</v>
      </c>
      <c r="AI241" s="179" t="s">
        <v>563</v>
      </c>
      <c r="AJ241" s="149">
        <v>5923.0</v>
      </c>
      <c r="AK241" s="45">
        <v>80.0</v>
      </c>
      <c r="AL241" s="3" t="s">
        <v>595</v>
      </c>
      <c r="AM241" s="166"/>
      <c r="AN241" s="166">
        <v>4.43</v>
      </c>
      <c r="AO241" s="167" t="s">
        <v>429</v>
      </c>
      <c r="AP241" s="29" t="s">
        <v>595</v>
      </c>
      <c r="AQ241" s="166">
        <v>-0.15</v>
      </c>
      <c r="AR241" s="167">
        <v>0.06</v>
      </c>
      <c r="AS241" s="3" t="s">
        <v>590</v>
      </c>
      <c r="AT241" s="132">
        <f t="shared" si="15"/>
        <v>0.9838599221</v>
      </c>
      <c r="AU241" s="133">
        <v>0.0</v>
      </c>
      <c r="AV241" s="150">
        <v>0.0</v>
      </c>
      <c r="AW241" s="3">
        <v>1.0</v>
      </c>
      <c r="AX241" s="67">
        <v>2.0</v>
      </c>
      <c r="AY241" s="67">
        <v>1.0</v>
      </c>
      <c r="AZ241" s="67">
        <f t="shared" si="17"/>
        <v>4</v>
      </c>
      <c r="BA241" s="135">
        <f t="shared" si="7"/>
        <v>1</v>
      </c>
      <c r="BB241" s="151" t="s">
        <v>385</v>
      </c>
      <c r="BC241" s="48" t="str">
        <f t="shared" ref="BC241:BD241" si="264">B241</f>
        <v>HIP_69671_</v>
      </c>
      <c r="BD241" s="106" t="str">
        <f t="shared" si="264"/>
        <v>HD_124580_</v>
      </c>
      <c r="BE241" s="137">
        <v>0.0</v>
      </c>
      <c r="BF241" s="48" t="s">
        <v>367</v>
      </c>
      <c r="BG241" s="50">
        <v>1.04892826</v>
      </c>
      <c r="BH241" s="50">
        <v>213.9112</v>
      </c>
      <c r="BI241" s="50">
        <v>-45.000755</v>
      </c>
      <c r="BJ241" s="50">
        <v>13.8789395</v>
      </c>
      <c r="BK241" s="50">
        <v>13.7022729</v>
      </c>
      <c r="BL241" s="50">
        <v>13.7022729</v>
      </c>
      <c r="BM241" s="50">
        <v>1.0</v>
      </c>
      <c r="BN241" s="50">
        <v>1122.95744</v>
      </c>
      <c r="BO241" s="50">
        <v>1109.8841</v>
      </c>
      <c r="BP241" s="50">
        <v>14.9984338</v>
      </c>
      <c r="BQ241" s="50">
        <v>74.0</v>
      </c>
      <c r="BR241" s="169">
        <v>106.431441</v>
      </c>
      <c r="BS241" s="50">
        <v>93.3581072</v>
      </c>
      <c r="BT241" s="50">
        <v>1.26159604</v>
      </c>
      <c r="BU241" s="50">
        <v>74.0</v>
      </c>
      <c r="BV241" s="152">
        <v>5.31694357</v>
      </c>
      <c r="BW241" s="50">
        <v>4.6102769</v>
      </c>
      <c r="BX241" s="50">
        <v>1.15256922</v>
      </c>
      <c r="BY241" s="50">
        <v>4.0</v>
      </c>
      <c r="BZ241" s="139">
        <f t="shared" si="19"/>
        <v>1.036010341</v>
      </c>
      <c r="CA241" s="140">
        <f t="shared" si="20"/>
        <v>50.0034535</v>
      </c>
      <c r="CB241" s="141">
        <f t="shared" si="21"/>
        <v>370.6227246</v>
      </c>
      <c r="CC241" s="141">
        <f t="shared" si="22"/>
        <v>8.508364088</v>
      </c>
      <c r="CD241" s="187">
        <f t="shared" si="23"/>
        <v>0.1390600516</v>
      </c>
    </row>
    <row r="242" ht="15.75" customHeight="1">
      <c r="A242" s="111">
        <f t="shared" si="9"/>
        <v>21.98802532</v>
      </c>
      <c r="B242" s="112" t="s">
        <v>1164</v>
      </c>
      <c r="C242" s="112" t="s">
        <v>1165</v>
      </c>
      <c r="D242" s="113">
        <v>6.32</v>
      </c>
      <c r="E242" s="111">
        <v>0.624</v>
      </c>
      <c r="F242" s="111">
        <v>0.004</v>
      </c>
      <c r="G242" s="114">
        <v>45.4793</v>
      </c>
      <c r="H242" s="114">
        <v>0.0369</v>
      </c>
      <c r="I242" s="114" t="s">
        <v>577</v>
      </c>
      <c r="J242" s="115">
        <f t="shared" si="10"/>
        <v>4.609068858</v>
      </c>
      <c r="K242" s="144" t="s">
        <v>368</v>
      </c>
      <c r="L242" s="145" t="s">
        <v>863</v>
      </c>
      <c r="M242" s="114" t="s">
        <v>281</v>
      </c>
      <c r="N242" s="154">
        <v>-0.075</v>
      </c>
      <c r="O242" s="118">
        <f t="shared" si="11"/>
        <v>4.534068858</v>
      </c>
      <c r="P242" s="119">
        <f t="shared" si="12"/>
        <v>0.08237245686</v>
      </c>
      <c r="Q242" s="114" t="s">
        <v>205</v>
      </c>
      <c r="R242" s="158" t="s">
        <v>287</v>
      </c>
      <c r="S242" s="97" t="str">
        <f t="shared" si="4"/>
        <v>HIP_41484_</v>
      </c>
      <c r="T242" s="121">
        <v>1.0</v>
      </c>
      <c r="U242" s="120">
        <v>0.0</v>
      </c>
      <c r="V242" s="120">
        <v>0.0</v>
      </c>
      <c r="W242" s="120">
        <v>0.0</v>
      </c>
      <c r="X242" s="120">
        <v>0.0</v>
      </c>
      <c r="Y242" s="122">
        <f t="shared" si="13"/>
        <v>1</v>
      </c>
      <c r="Z242" s="143">
        <v>-4.94</v>
      </c>
      <c r="AA242" s="114" t="s">
        <v>503</v>
      </c>
      <c r="AB242" s="147">
        <v>2.7</v>
      </c>
      <c r="AC242" s="126" t="s">
        <v>297</v>
      </c>
      <c r="AD242" s="127">
        <v>1.07</v>
      </c>
      <c r="AE242" s="104" t="str">
        <f t="shared" si="14"/>
        <v>G1V</v>
      </c>
      <c r="AF242" s="104" t="str">
        <f t="shared" si="5"/>
        <v>HIP_41484_</v>
      </c>
      <c r="AG242" s="103">
        <v>1.0</v>
      </c>
      <c r="AH242" s="104" t="str">
        <f t="shared" si="174"/>
        <v>HD_71148_</v>
      </c>
      <c r="AI242" s="148" t="s">
        <v>379</v>
      </c>
      <c r="AJ242" s="149">
        <v>5801.0</v>
      </c>
      <c r="AK242" s="45">
        <v>41.0</v>
      </c>
      <c r="AL242" s="3" t="s">
        <v>518</v>
      </c>
      <c r="AM242" s="190"/>
      <c r="AN242" s="190">
        <v>4.35</v>
      </c>
      <c r="AO242" s="131">
        <v>0.02</v>
      </c>
      <c r="AP242" s="3" t="s">
        <v>518</v>
      </c>
      <c r="AQ242" s="190">
        <v>0.02</v>
      </c>
      <c r="AR242" s="131">
        <v>0.03</v>
      </c>
      <c r="AS242" s="3" t="s">
        <v>518</v>
      </c>
      <c r="AT242" s="132">
        <f t="shared" si="15"/>
        <v>1.088511802</v>
      </c>
      <c r="AU242" s="196">
        <v>2.0</v>
      </c>
      <c r="AV242" s="150">
        <v>0.0</v>
      </c>
      <c r="AW242" s="3">
        <v>1.0</v>
      </c>
      <c r="AX242" s="67">
        <v>2.0</v>
      </c>
      <c r="AY242" s="67">
        <v>1.0</v>
      </c>
      <c r="AZ242" s="67">
        <f t="shared" si="17"/>
        <v>4</v>
      </c>
      <c r="BA242" s="135">
        <f t="shared" si="7"/>
        <v>1</v>
      </c>
      <c r="BB242" s="151" t="s">
        <v>385</v>
      </c>
      <c r="BC242" s="48" t="str">
        <f t="shared" ref="BC242:BD242" si="265">B242</f>
        <v>HIP_41484_</v>
      </c>
      <c r="BD242" s="106" t="str">
        <f t="shared" si="265"/>
        <v>HD_71148_</v>
      </c>
      <c r="BE242" s="137">
        <v>0.0</v>
      </c>
      <c r="BF242" s="48" t="s">
        <v>278</v>
      </c>
      <c r="BG242" s="50">
        <v>1.14478983</v>
      </c>
      <c r="BH242" s="50">
        <v>126.903275</v>
      </c>
      <c r="BI242" s="50">
        <v>45.65299</v>
      </c>
      <c r="BJ242" s="50">
        <v>6.62761603</v>
      </c>
      <c r="BK242" s="50">
        <v>6.45094936</v>
      </c>
      <c r="BL242" s="50">
        <v>6.45094936</v>
      </c>
      <c r="BM242" s="50">
        <v>1.0</v>
      </c>
      <c r="BN242" s="50">
        <v>529.240232</v>
      </c>
      <c r="BO242" s="50">
        <v>522.526898</v>
      </c>
      <c r="BP242" s="50">
        <v>13.7507078</v>
      </c>
      <c r="BQ242" s="50">
        <v>38.0</v>
      </c>
      <c r="BR242" s="50">
        <v>50.492955</v>
      </c>
      <c r="BS242" s="50">
        <v>43.9562884</v>
      </c>
      <c r="BT242" s="50">
        <v>1.18800779</v>
      </c>
      <c r="BU242" s="50">
        <v>37.0</v>
      </c>
      <c r="BV242" s="152">
        <v>5.75469515</v>
      </c>
      <c r="BW242" s="50">
        <v>4.34136181</v>
      </c>
      <c r="BX242" s="50">
        <v>0.54267023</v>
      </c>
      <c r="BY242" s="50">
        <v>8.0</v>
      </c>
      <c r="BZ242" s="139">
        <f t="shared" si="19"/>
        <v>1.099477202</v>
      </c>
      <c r="CA242" s="140">
        <f t="shared" si="20"/>
        <v>50.0034535</v>
      </c>
      <c r="CB242" s="141">
        <f t="shared" si="21"/>
        <v>407.0851317</v>
      </c>
      <c r="CC242" s="141">
        <f t="shared" si="22"/>
        <v>8.297647585</v>
      </c>
      <c r="CD242" s="187">
        <f t="shared" si="23"/>
        <v>0.1403596782</v>
      </c>
    </row>
    <row r="243" ht="15.75" customHeight="1">
      <c r="A243" s="111">
        <f t="shared" si="9"/>
        <v>16.73312506</v>
      </c>
      <c r="B243" s="112" t="s">
        <v>1166</v>
      </c>
      <c r="C243" s="112" t="s">
        <v>1167</v>
      </c>
      <c r="D243" s="113">
        <v>6.37</v>
      </c>
      <c r="E243" s="111">
        <v>0.713</v>
      </c>
      <c r="F243" s="111">
        <v>0.006</v>
      </c>
      <c r="G243" s="114">
        <v>59.7617</v>
      </c>
      <c r="H243" s="114">
        <v>0.0243</v>
      </c>
      <c r="I243" s="114" t="s">
        <v>577</v>
      </c>
      <c r="J243" s="115">
        <f t="shared" si="10"/>
        <v>5.252114715</v>
      </c>
      <c r="K243" s="144" t="s">
        <v>368</v>
      </c>
      <c r="L243" s="145" t="s">
        <v>705</v>
      </c>
      <c r="M243" s="114" t="s">
        <v>372</v>
      </c>
      <c r="N243" s="154">
        <v>-0.12</v>
      </c>
      <c r="O243" s="118">
        <f t="shared" si="11"/>
        <v>5.132114715</v>
      </c>
      <c r="P243" s="119">
        <f t="shared" si="12"/>
        <v>-0.1568458861</v>
      </c>
      <c r="Q243" s="114" t="s">
        <v>205</v>
      </c>
      <c r="R243" s="120" t="s">
        <v>287</v>
      </c>
      <c r="S243" s="97" t="str">
        <f t="shared" si="4"/>
        <v>HIP_29568_</v>
      </c>
      <c r="T243" s="121">
        <v>1.0</v>
      </c>
      <c r="U243" s="120">
        <v>0.0</v>
      </c>
      <c r="V243" s="120">
        <v>0.0</v>
      </c>
      <c r="W243" s="120">
        <v>0.0</v>
      </c>
      <c r="X243" s="120">
        <v>0.0</v>
      </c>
      <c r="Y243" s="122">
        <f t="shared" si="13"/>
        <v>1</v>
      </c>
      <c r="Z243" s="143">
        <v>-4.4</v>
      </c>
      <c r="AA243" s="114" t="s">
        <v>522</v>
      </c>
      <c r="AB243" s="175">
        <v>5.5</v>
      </c>
      <c r="AC243" s="126" t="s">
        <v>297</v>
      </c>
      <c r="AD243" s="127">
        <v>0.965</v>
      </c>
      <c r="AE243" s="104" t="str">
        <f t="shared" si="14"/>
        <v>G6.5V</v>
      </c>
      <c r="AF243" s="104" t="str">
        <f t="shared" si="5"/>
        <v>HIP_29568_</v>
      </c>
      <c r="AG243" s="103">
        <v>1.0</v>
      </c>
      <c r="AH243" s="104" t="str">
        <f t="shared" si="174"/>
        <v>HD_43162_</v>
      </c>
      <c r="AI243" s="179" t="s">
        <v>563</v>
      </c>
      <c r="AJ243" s="149">
        <v>5633.0</v>
      </c>
      <c r="AK243" s="45">
        <v>35.0</v>
      </c>
      <c r="AL243" s="3" t="s">
        <v>1029</v>
      </c>
      <c r="AM243" s="130"/>
      <c r="AN243" s="130">
        <v>4.48</v>
      </c>
      <c r="AO243" s="131">
        <v>0.07</v>
      </c>
      <c r="AP243" s="3" t="s">
        <v>1029</v>
      </c>
      <c r="AQ243" s="130">
        <v>-0.01</v>
      </c>
      <c r="AR243" s="131">
        <v>0.04</v>
      </c>
      <c r="AS243" s="3" t="s">
        <v>1029</v>
      </c>
      <c r="AT243" s="132">
        <f t="shared" si="15"/>
        <v>0.8764965264</v>
      </c>
      <c r="AU243" s="133">
        <v>0.0</v>
      </c>
      <c r="AV243" s="150">
        <v>0.0</v>
      </c>
      <c r="AW243" s="3">
        <v>1.0</v>
      </c>
      <c r="AX243" s="64">
        <v>1.0</v>
      </c>
      <c r="AY243" s="67">
        <v>1.0</v>
      </c>
      <c r="AZ243" s="67">
        <f t="shared" si="17"/>
        <v>3</v>
      </c>
      <c r="BA243" s="135">
        <f t="shared" si="7"/>
        <v>1</v>
      </c>
      <c r="BB243" s="151" t="s">
        <v>385</v>
      </c>
      <c r="BC243" s="48" t="str">
        <f t="shared" ref="BC243:BD243" si="266">B243</f>
        <v>HIP_29568_</v>
      </c>
      <c r="BD243" s="106" t="str">
        <f t="shared" si="266"/>
        <v>HD_43162_</v>
      </c>
      <c r="BE243" s="137">
        <v>0.0</v>
      </c>
      <c r="BF243" s="48" t="s">
        <v>203</v>
      </c>
      <c r="BG243" s="50">
        <v>0.93846845</v>
      </c>
      <c r="BH243" s="50">
        <v>93.438736</v>
      </c>
      <c r="BI243" s="50">
        <v>-23.861938</v>
      </c>
      <c r="BJ243" s="50">
        <v>7.68298263</v>
      </c>
      <c r="BK243" s="50">
        <v>7.50631597</v>
      </c>
      <c r="BL243" s="50">
        <v>7.50631597</v>
      </c>
      <c r="BM243" s="50">
        <v>1.0</v>
      </c>
      <c r="BN243" s="50">
        <v>615.60826</v>
      </c>
      <c r="BO243" s="50">
        <v>608.011593</v>
      </c>
      <c r="BP243" s="50">
        <v>14.1398045</v>
      </c>
      <c r="BQ243" s="50">
        <v>43.0</v>
      </c>
      <c r="BR243" s="50">
        <v>58.7602888</v>
      </c>
      <c r="BS243" s="50">
        <v>51.1636221</v>
      </c>
      <c r="BT243" s="50">
        <v>1.18985168</v>
      </c>
      <c r="BU243" s="50">
        <v>43.0</v>
      </c>
      <c r="BV243" s="152">
        <v>5.65821426</v>
      </c>
      <c r="BW243" s="50">
        <v>4.42154759</v>
      </c>
      <c r="BX243" s="50">
        <v>0.63164966</v>
      </c>
      <c r="BY243" s="50">
        <v>7.0</v>
      </c>
      <c r="BZ243" s="139">
        <f t="shared" si="19"/>
        <v>0.834789652</v>
      </c>
      <c r="CA243" s="140">
        <f t="shared" si="20"/>
        <v>49.88844875</v>
      </c>
      <c r="CB243" s="141">
        <f t="shared" si="21"/>
        <v>283.5957483</v>
      </c>
      <c r="CC243" s="141">
        <f t="shared" si="22"/>
        <v>10.02738762</v>
      </c>
      <c r="CD243" s="187">
        <f t="shared" si="23"/>
        <v>0.1552740312</v>
      </c>
    </row>
    <row r="244" ht="15.75" customHeight="1">
      <c r="A244" s="111">
        <f t="shared" si="9"/>
        <v>12.79340065</v>
      </c>
      <c r="B244" s="112" t="s">
        <v>1168</v>
      </c>
      <c r="C244" s="112" t="s">
        <v>1169</v>
      </c>
      <c r="D244" s="113">
        <v>6.44</v>
      </c>
      <c r="E244" s="111">
        <v>0.759</v>
      </c>
      <c r="F244" s="111">
        <v>0.003</v>
      </c>
      <c r="G244" s="114">
        <v>78.1653</v>
      </c>
      <c r="H244" s="114">
        <v>0.0266</v>
      </c>
      <c r="I244" s="114" t="s">
        <v>577</v>
      </c>
      <c r="J244" s="115">
        <f t="shared" si="10"/>
        <v>5.905069995</v>
      </c>
      <c r="K244" s="144" t="s">
        <v>368</v>
      </c>
      <c r="L244" s="157" t="s">
        <v>683</v>
      </c>
      <c r="M244" s="114" t="s">
        <v>1113</v>
      </c>
      <c r="N244" s="154">
        <v>-0.19</v>
      </c>
      <c r="O244" s="118">
        <f t="shared" si="11"/>
        <v>5.715069995</v>
      </c>
      <c r="P244" s="119">
        <f t="shared" si="12"/>
        <v>-0.3900279981</v>
      </c>
      <c r="Q244" s="154" t="s">
        <v>502</v>
      </c>
      <c r="R244" s="120">
        <v>74.0</v>
      </c>
      <c r="S244" s="97" t="str">
        <f t="shared" si="4"/>
        <v>HIP_85235_</v>
      </c>
      <c r="T244" s="121">
        <v>1.0</v>
      </c>
      <c r="U244" s="121">
        <v>1.0</v>
      </c>
      <c r="V244" s="165">
        <v>1.0</v>
      </c>
      <c r="W244" s="120">
        <v>0.0</v>
      </c>
      <c r="X244" s="120">
        <v>0.0</v>
      </c>
      <c r="Y244" s="122">
        <f t="shared" si="13"/>
        <v>3</v>
      </c>
      <c r="Z244" s="146">
        <v>-4.959</v>
      </c>
      <c r="AA244" s="114" t="s">
        <v>537</v>
      </c>
      <c r="AB244" s="147">
        <v>1.3</v>
      </c>
      <c r="AC244" s="126" t="s">
        <v>297</v>
      </c>
      <c r="AD244" s="127">
        <v>0.87</v>
      </c>
      <c r="AE244" s="104" t="str">
        <f t="shared" si="14"/>
        <v>K0V</v>
      </c>
      <c r="AF244" s="104" t="str">
        <f t="shared" si="5"/>
        <v>HIP_85235_</v>
      </c>
      <c r="AG244" s="103">
        <v>1.0</v>
      </c>
      <c r="AH244" s="104" t="str">
        <f t="shared" si="174"/>
        <v>HD_158633_</v>
      </c>
      <c r="AI244" s="148" t="s">
        <v>379</v>
      </c>
      <c r="AJ244" s="149">
        <v>5327.0</v>
      </c>
      <c r="AK244" s="45">
        <v>35.0</v>
      </c>
      <c r="AL244" s="3" t="s">
        <v>518</v>
      </c>
      <c r="AM244" s="130"/>
      <c r="AN244" s="130">
        <v>4.56</v>
      </c>
      <c r="AO244" s="131">
        <v>0.02</v>
      </c>
      <c r="AP244" s="3" t="s">
        <v>518</v>
      </c>
      <c r="AQ244" s="130">
        <v>-0.42</v>
      </c>
      <c r="AR244" s="131">
        <v>0.06</v>
      </c>
      <c r="AS244" s="3" t="s">
        <v>518</v>
      </c>
      <c r="AT244" s="132">
        <f t="shared" si="15"/>
        <v>0.7493302277</v>
      </c>
      <c r="AU244" s="133">
        <v>0.0</v>
      </c>
      <c r="AV244" s="150">
        <v>0.0</v>
      </c>
      <c r="AW244" s="3">
        <v>1.0</v>
      </c>
      <c r="AX244" s="67">
        <v>2.0</v>
      </c>
      <c r="AY244" s="67">
        <v>1.0</v>
      </c>
      <c r="AZ244" s="67">
        <f t="shared" si="17"/>
        <v>4</v>
      </c>
      <c r="BA244" s="135">
        <f t="shared" si="7"/>
        <v>3</v>
      </c>
      <c r="BB244" s="170" t="s">
        <v>509</v>
      </c>
      <c r="BC244" s="48" t="str">
        <f t="shared" ref="BC244:BD244" si="267">B244</f>
        <v>HIP_85235_</v>
      </c>
      <c r="BD244" s="106" t="str">
        <f t="shared" si="267"/>
        <v>HD_158633_</v>
      </c>
      <c r="BE244" s="177" t="s">
        <v>539</v>
      </c>
      <c r="BF244" s="48" t="s">
        <v>437</v>
      </c>
      <c r="BG244" s="50">
        <v>0.81057549</v>
      </c>
      <c r="BH244" s="50">
        <v>261.2504</v>
      </c>
      <c r="BI244" s="50">
        <v>67.3067</v>
      </c>
      <c r="BJ244" s="50">
        <v>8.50731441</v>
      </c>
      <c r="BK244" s="50">
        <v>8.15398107</v>
      </c>
      <c r="BL244" s="50">
        <v>4.07699054</v>
      </c>
      <c r="BM244" s="50">
        <v>2.0</v>
      </c>
      <c r="BN244" s="50">
        <v>334.829567</v>
      </c>
      <c r="BO244" s="50">
        <v>330.236233</v>
      </c>
      <c r="BP244" s="50">
        <v>12.7013936</v>
      </c>
      <c r="BQ244" s="50">
        <v>26.0</v>
      </c>
      <c r="BR244" s="50">
        <v>32.2285501</v>
      </c>
      <c r="BS244" s="50">
        <v>27.8118834</v>
      </c>
      <c r="BT244" s="50">
        <v>1.11247534</v>
      </c>
      <c r="BU244" s="50">
        <v>25.0</v>
      </c>
      <c r="BV244" s="152">
        <v>5.20023252</v>
      </c>
      <c r="BW244" s="50">
        <v>3.43356585</v>
      </c>
      <c r="BX244" s="50">
        <v>0.34335659</v>
      </c>
      <c r="BY244" s="50">
        <v>10.0</v>
      </c>
      <c r="BZ244" s="139">
        <f t="shared" si="19"/>
        <v>0.6382429127</v>
      </c>
      <c r="CA244" s="140">
        <f t="shared" si="20"/>
        <v>49.88844875</v>
      </c>
      <c r="CB244" s="141">
        <f t="shared" si="21"/>
        <v>199.6719972</v>
      </c>
      <c r="CC244" s="141">
        <f t="shared" si="22"/>
        <v>12.07778688</v>
      </c>
      <c r="CD244" s="187">
        <f t="shared" si="23"/>
        <v>0.1722292415</v>
      </c>
    </row>
    <row r="245" ht="15.75" customHeight="1">
      <c r="A245" s="111">
        <f t="shared" si="9"/>
        <v>26.87731313</v>
      </c>
      <c r="B245" s="112" t="s">
        <v>1170</v>
      </c>
      <c r="C245" s="112" t="s">
        <v>1171</v>
      </c>
      <c r="D245" s="113">
        <v>6.3</v>
      </c>
      <c r="E245" s="111">
        <v>0.553</v>
      </c>
      <c r="F245" s="111">
        <v>0.007</v>
      </c>
      <c r="G245" s="114">
        <v>37.2061</v>
      </c>
      <c r="H245" s="114">
        <v>0.0259</v>
      </c>
      <c r="I245" s="114" t="s">
        <v>577</v>
      </c>
      <c r="J245" s="115">
        <f t="shared" si="10"/>
        <v>4.153070745</v>
      </c>
      <c r="K245" s="144" t="s">
        <v>368</v>
      </c>
      <c r="L245" s="153" t="s">
        <v>1172</v>
      </c>
      <c r="M245" s="114" t="s">
        <v>372</v>
      </c>
      <c r="N245" s="154">
        <v>-0.04</v>
      </c>
      <c r="O245" s="118">
        <f t="shared" si="11"/>
        <v>4.113070745</v>
      </c>
      <c r="P245" s="119">
        <f t="shared" si="12"/>
        <v>0.250771702</v>
      </c>
      <c r="Q245" s="114" t="s">
        <v>205</v>
      </c>
      <c r="R245" s="120" t="s">
        <v>287</v>
      </c>
      <c r="S245" s="97" t="str">
        <f t="shared" si="4"/>
        <v>HIP_25486_</v>
      </c>
      <c r="T245" s="121">
        <v>1.0</v>
      </c>
      <c r="U245" s="120">
        <v>0.0</v>
      </c>
      <c r="V245" s="120">
        <v>0.0</v>
      </c>
      <c r="W245" s="120">
        <v>0.0</v>
      </c>
      <c r="X245" s="120">
        <v>0.0</v>
      </c>
      <c r="Y245" s="122">
        <f t="shared" si="13"/>
        <v>1</v>
      </c>
      <c r="Z245" s="143">
        <v>-4.22</v>
      </c>
      <c r="AA245" s="114" t="s">
        <v>522</v>
      </c>
      <c r="AB245" s="125">
        <v>50.0</v>
      </c>
      <c r="AC245" s="126" t="s">
        <v>297</v>
      </c>
      <c r="AD245" s="127">
        <v>1.18</v>
      </c>
      <c r="AE245" s="104" t="str">
        <f t="shared" si="14"/>
        <v>F8V(n)(k)</v>
      </c>
      <c r="AF245" s="104" t="str">
        <f t="shared" si="5"/>
        <v>HIP_25486_</v>
      </c>
      <c r="AG245" s="103">
        <v>1.0</v>
      </c>
      <c r="AH245" s="104" t="str">
        <f t="shared" si="174"/>
        <v>HD_35850_</v>
      </c>
      <c r="AI245" s="128" t="s">
        <v>504</v>
      </c>
      <c r="AJ245" s="149">
        <v>6496.0</v>
      </c>
      <c r="AK245" s="45">
        <v>44.0</v>
      </c>
      <c r="AL245" s="3" t="s">
        <v>687</v>
      </c>
      <c r="AM245" s="130"/>
      <c r="AN245" s="130">
        <v>5.02</v>
      </c>
      <c r="AO245" s="131">
        <v>0.06</v>
      </c>
      <c r="AP245" s="3" t="s">
        <v>687</v>
      </c>
      <c r="AQ245" s="130">
        <v>0.29</v>
      </c>
      <c r="AR245" s="131">
        <v>0.03</v>
      </c>
      <c r="AS245" s="3" t="s">
        <v>687</v>
      </c>
      <c r="AT245" s="132">
        <f t="shared" si="15"/>
        <v>1.053771536</v>
      </c>
      <c r="AU245" s="133">
        <v>0.0</v>
      </c>
      <c r="AV245" s="150">
        <v>0.0</v>
      </c>
      <c r="AW245" s="3">
        <v>1.0</v>
      </c>
      <c r="AX245" s="43">
        <v>0.0</v>
      </c>
      <c r="AY245" s="67">
        <v>1.0</v>
      </c>
      <c r="AZ245" s="43">
        <f t="shared" si="17"/>
        <v>2</v>
      </c>
      <c r="BA245" s="135">
        <f t="shared" si="7"/>
        <v>1</v>
      </c>
      <c r="BB245" s="136" t="s">
        <v>320</v>
      </c>
      <c r="BC245" s="48" t="str">
        <f t="shared" ref="BC245:BD245" si="268">B245</f>
        <v>HIP_25486_</v>
      </c>
      <c r="BD245" s="106" t="str">
        <f t="shared" si="268"/>
        <v>HD_35850_</v>
      </c>
      <c r="BE245" s="137">
        <v>0.0</v>
      </c>
      <c r="BF245" s="48" t="s">
        <v>174</v>
      </c>
      <c r="BG245" s="50">
        <v>0.55587202</v>
      </c>
      <c r="BH245" s="50">
        <v>81.769844</v>
      </c>
      <c r="BI245" s="50">
        <v>-11.900964</v>
      </c>
      <c r="BJ245" s="50">
        <v>7298.43263</v>
      </c>
      <c r="BK245" s="50">
        <v>7278.29263</v>
      </c>
      <c r="BL245" s="50">
        <v>63.8446722</v>
      </c>
      <c r="BM245" s="50">
        <v>114.0</v>
      </c>
      <c r="BN245" s="50">
        <v>591161.913</v>
      </c>
      <c r="BO245" s="50">
        <v>589541.703</v>
      </c>
      <c r="BP245" s="50">
        <v>64.2832519</v>
      </c>
      <c r="BQ245" s="50">
        <v>9171.0</v>
      </c>
      <c r="BR245" s="169">
        <v>51181.6142</v>
      </c>
      <c r="BS245" s="50">
        <v>49555.9275</v>
      </c>
      <c r="BT245" s="50">
        <v>5.38534314</v>
      </c>
      <c r="BU245" s="50">
        <v>9202.0</v>
      </c>
      <c r="BV245" s="169">
        <v>631.941574</v>
      </c>
      <c r="BW245" s="50">
        <v>611.801574</v>
      </c>
      <c r="BX245" s="50">
        <v>5.36668048</v>
      </c>
      <c r="BY245" s="50">
        <v>114.0</v>
      </c>
      <c r="BZ245" s="139">
        <f t="shared" si="19"/>
        <v>1.334706732</v>
      </c>
      <c r="CA245" s="140">
        <f t="shared" si="20"/>
        <v>49.65923215</v>
      </c>
      <c r="CB245" s="141">
        <f t="shared" si="21"/>
        <v>518.4842396</v>
      </c>
      <c r="CC245" s="141">
        <f t="shared" si="22"/>
        <v>7.171434886</v>
      </c>
      <c r="CD245" s="187">
        <f t="shared" si="23"/>
        <v>0.1263991444</v>
      </c>
    </row>
    <row r="246" ht="15.75" customHeight="1">
      <c r="A246" s="111">
        <f t="shared" si="9"/>
        <v>11.18603267</v>
      </c>
      <c r="B246" s="112" t="s">
        <v>1173</v>
      </c>
      <c r="C246" s="112" t="s">
        <v>1174</v>
      </c>
      <c r="D246" s="113">
        <v>6.58</v>
      </c>
      <c r="E246" s="111">
        <v>0.917</v>
      </c>
      <c r="F246" s="111">
        <v>0.022</v>
      </c>
      <c r="G246" s="114">
        <v>89.3972</v>
      </c>
      <c r="H246" s="114">
        <v>0.0254</v>
      </c>
      <c r="I246" s="114" t="s">
        <v>577</v>
      </c>
      <c r="J246" s="115">
        <f t="shared" si="10"/>
        <v>6.336619583</v>
      </c>
      <c r="K246" s="144" t="s">
        <v>368</v>
      </c>
      <c r="L246" s="157" t="s">
        <v>1151</v>
      </c>
      <c r="M246" s="114" t="s">
        <v>372</v>
      </c>
      <c r="N246" s="154">
        <v>-0.315</v>
      </c>
      <c r="O246" s="118">
        <f t="shared" si="11"/>
        <v>6.021619583</v>
      </c>
      <c r="P246" s="119">
        <f t="shared" si="12"/>
        <v>-0.512647833</v>
      </c>
      <c r="Q246" s="154" t="s">
        <v>502</v>
      </c>
      <c r="R246" s="120">
        <v>58.0</v>
      </c>
      <c r="S246" s="97" t="str">
        <f t="shared" si="4"/>
        <v>HIP_42808_</v>
      </c>
      <c r="T246" s="121">
        <v>1.0</v>
      </c>
      <c r="U246" s="121">
        <v>1.0</v>
      </c>
      <c r="V246" s="165">
        <v>1.0</v>
      </c>
      <c r="W246" s="120">
        <v>0.0</v>
      </c>
      <c r="X246" s="120">
        <v>0.0</v>
      </c>
      <c r="Y246" s="122">
        <f t="shared" si="13"/>
        <v>3</v>
      </c>
      <c r="Z246" s="143">
        <v>-4.351</v>
      </c>
      <c r="AA246" s="114" t="s">
        <v>353</v>
      </c>
      <c r="AB246" s="147">
        <v>2.7</v>
      </c>
      <c r="AC246" s="126" t="s">
        <v>297</v>
      </c>
      <c r="AD246" s="127">
        <v>0.76</v>
      </c>
      <c r="AE246" s="104" t="str">
        <f t="shared" si="14"/>
        <v>K2.5V(k)</v>
      </c>
      <c r="AF246" s="104" t="str">
        <f t="shared" si="5"/>
        <v>HIP_42808_</v>
      </c>
      <c r="AG246" s="103">
        <v>1.0</v>
      </c>
      <c r="AH246" s="104" t="str">
        <f t="shared" si="174"/>
        <v>HD_74576_</v>
      </c>
      <c r="AI246" s="179" t="s">
        <v>563</v>
      </c>
      <c r="AJ246" s="149">
        <v>5005.0</v>
      </c>
      <c r="AK246" s="45">
        <v>29.0</v>
      </c>
      <c r="AL246" s="3" t="s">
        <v>518</v>
      </c>
      <c r="AM246" s="130"/>
      <c r="AN246" s="130">
        <v>4.61</v>
      </c>
      <c r="AO246" s="131">
        <v>0.02</v>
      </c>
      <c r="AP246" s="3" t="s">
        <v>518</v>
      </c>
      <c r="AQ246" s="130">
        <v>-0.01</v>
      </c>
      <c r="AR246" s="131">
        <v>0.07</v>
      </c>
      <c r="AS246" s="3" t="s">
        <v>518</v>
      </c>
      <c r="AT246" s="132">
        <f t="shared" si="15"/>
        <v>0.7370900772</v>
      </c>
      <c r="AU246" s="133">
        <v>0.0</v>
      </c>
      <c r="AV246" s="150">
        <v>0.0</v>
      </c>
      <c r="AW246" s="3">
        <v>1.0</v>
      </c>
      <c r="AX246" s="67">
        <v>2.0</v>
      </c>
      <c r="AY246" s="67">
        <v>1.0</v>
      </c>
      <c r="AZ246" s="67">
        <f t="shared" si="17"/>
        <v>4</v>
      </c>
      <c r="BA246" s="135">
        <f t="shared" si="7"/>
        <v>3</v>
      </c>
      <c r="BB246" s="170" t="s">
        <v>509</v>
      </c>
      <c r="BC246" s="48" t="str">
        <f t="shared" ref="BC246:BD246" si="269">B246</f>
        <v>HIP_42808_</v>
      </c>
      <c r="BD246" s="106" t="str">
        <f t="shared" si="269"/>
        <v>HD_74576_</v>
      </c>
      <c r="BE246" s="137">
        <v>0.0</v>
      </c>
      <c r="BF246" s="48" t="s">
        <v>285</v>
      </c>
      <c r="BG246" s="50">
        <v>0.71522147</v>
      </c>
      <c r="BH246" s="50">
        <v>130.82512</v>
      </c>
      <c r="BI246" s="50">
        <v>-38.882378</v>
      </c>
      <c r="BJ246" s="50">
        <v>5.38378837</v>
      </c>
      <c r="BK246" s="50">
        <v>5.03045504</v>
      </c>
      <c r="BL246" s="50">
        <v>2.51522752</v>
      </c>
      <c r="BM246" s="50">
        <v>2.0</v>
      </c>
      <c r="BN246" s="50">
        <v>206.206762</v>
      </c>
      <c r="BO246" s="50">
        <v>203.733429</v>
      </c>
      <c r="BP246" s="50">
        <v>14.5523878</v>
      </c>
      <c r="BQ246" s="50">
        <v>14.0</v>
      </c>
      <c r="BR246" s="50">
        <v>19.6495055</v>
      </c>
      <c r="BS246" s="50">
        <v>17.1761722</v>
      </c>
      <c r="BT246" s="50">
        <v>1.22686944</v>
      </c>
      <c r="BU246" s="50">
        <v>14.0</v>
      </c>
      <c r="BV246" s="152">
        <v>5.44205445</v>
      </c>
      <c r="BW246" s="50">
        <v>2.96872112</v>
      </c>
      <c r="BX246" s="50">
        <v>0.21205151</v>
      </c>
      <c r="BY246" s="50">
        <v>14.0</v>
      </c>
      <c r="BZ246" s="139">
        <f t="shared" si="19"/>
        <v>0.5542122022</v>
      </c>
      <c r="CA246" s="140">
        <f t="shared" si="20"/>
        <v>49.54501908</v>
      </c>
      <c r="CB246" s="141">
        <f t="shared" si="21"/>
        <v>172.864222</v>
      </c>
      <c r="CC246" s="141">
        <f t="shared" si="22"/>
        <v>13.86740345</v>
      </c>
      <c r="CD246" s="187">
        <f t="shared" si="23"/>
        <v>0.1957999377</v>
      </c>
    </row>
    <row r="247" ht="15.75" customHeight="1">
      <c r="A247" s="111">
        <f t="shared" si="9"/>
        <v>11.84083549</v>
      </c>
      <c r="B247" s="112" t="s">
        <v>1175</v>
      </c>
      <c r="C247" s="112" t="s">
        <v>1176</v>
      </c>
      <c r="D247" s="113">
        <v>6.66</v>
      </c>
      <c r="E247" s="111">
        <v>1.017</v>
      </c>
      <c r="F247" s="111">
        <v>0.032</v>
      </c>
      <c r="G247" s="114">
        <v>84.4535</v>
      </c>
      <c r="H247" s="114">
        <v>0.0349</v>
      </c>
      <c r="I247" s="114" t="s">
        <v>577</v>
      </c>
      <c r="J247" s="115">
        <f t="shared" si="10"/>
        <v>6.293088264</v>
      </c>
      <c r="K247" s="144" t="s">
        <v>368</v>
      </c>
      <c r="L247" s="157" t="s">
        <v>1177</v>
      </c>
      <c r="M247" s="114" t="s">
        <v>372</v>
      </c>
      <c r="N247" s="154">
        <v>-0.37</v>
      </c>
      <c r="O247" s="118">
        <f t="shared" si="11"/>
        <v>5.923088264</v>
      </c>
      <c r="P247" s="119">
        <f t="shared" si="12"/>
        <v>-0.4732353054</v>
      </c>
      <c r="Q247" s="114" t="s">
        <v>517</v>
      </c>
      <c r="R247" s="120" t="s">
        <v>287</v>
      </c>
      <c r="S247" s="97" t="str">
        <f t="shared" si="4"/>
        <v>HIP_69972_</v>
      </c>
      <c r="T247" s="121">
        <v>1.0</v>
      </c>
      <c r="U247" s="121">
        <v>1.0</v>
      </c>
      <c r="V247" s="120">
        <v>0.0</v>
      </c>
      <c r="W247" s="120">
        <v>0.0</v>
      </c>
      <c r="X247" s="120">
        <v>0.0</v>
      </c>
      <c r="Y247" s="122">
        <f t="shared" si="13"/>
        <v>2</v>
      </c>
      <c r="Z247" s="146">
        <v>-5.114</v>
      </c>
      <c r="AA247" s="114" t="s">
        <v>353</v>
      </c>
      <c r="AB247" s="147">
        <v>0.9</v>
      </c>
      <c r="AC247" s="126" t="s">
        <v>297</v>
      </c>
      <c r="AD247" s="127">
        <v>0.83</v>
      </c>
      <c r="AE247" s="104" t="str">
        <f t="shared" si="14"/>
        <v>K3IV</v>
      </c>
      <c r="AF247" s="104" t="str">
        <f t="shared" si="5"/>
        <v>HIP_69972_</v>
      </c>
      <c r="AG247" s="103">
        <v>1.0</v>
      </c>
      <c r="AH247" s="104" t="str">
        <f t="shared" si="174"/>
        <v>HD_125072_</v>
      </c>
      <c r="AI247" s="148" t="s">
        <v>379</v>
      </c>
      <c r="AJ247" s="149">
        <v>4903.0</v>
      </c>
      <c r="AK247" s="45">
        <v>44.0</v>
      </c>
      <c r="AL247" s="3" t="s">
        <v>687</v>
      </c>
      <c r="AM247" s="130"/>
      <c r="AN247" s="130">
        <v>4.69</v>
      </c>
      <c r="AO247" s="131">
        <v>0.06</v>
      </c>
      <c r="AP247" s="3" t="s">
        <v>687</v>
      </c>
      <c r="AQ247" s="130">
        <v>0.32</v>
      </c>
      <c r="AR247" s="131">
        <v>0.03</v>
      </c>
      <c r="AS247" s="3" t="s">
        <v>687</v>
      </c>
      <c r="AT247" s="132">
        <f t="shared" si="15"/>
        <v>0.8037318998</v>
      </c>
      <c r="AU247" s="133">
        <v>0.0</v>
      </c>
      <c r="AV247" s="150">
        <v>0.0</v>
      </c>
      <c r="AW247" s="3">
        <v>1.0</v>
      </c>
      <c r="AX247" s="67">
        <v>2.0</v>
      </c>
      <c r="AY247" s="67">
        <v>1.0</v>
      </c>
      <c r="AZ247" s="67">
        <f t="shared" si="17"/>
        <v>4</v>
      </c>
      <c r="BA247" s="135">
        <f t="shared" si="7"/>
        <v>2</v>
      </c>
      <c r="BB247" s="170" t="s">
        <v>509</v>
      </c>
      <c r="BC247" s="48" t="str">
        <f t="shared" ref="BC247:BD247" si="270">B247</f>
        <v>HIP_69972_</v>
      </c>
      <c r="BD247" s="106" t="str">
        <f t="shared" si="270"/>
        <v>HD_125072_</v>
      </c>
      <c r="BE247" s="137">
        <v>0.0</v>
      </c>
      <c r="BF247" s="48" t="s">
        <v>369</v>
      </c>
      <c r="BG247" s="50">
        <v>0.74822771</v>
      </c>
      <c r="BH247" s="50">
        <v>214.77014</v>
      </c>
      <c r="BI247" s="50">
        <v>-59.379036</v>
      </c>
      <c r="BJ247" s="50">
        <v>6.36592594</v>
      </c>
      <c r="BK247" s="50">
        <v>5.65925927</v>
      </c>
      <c r="BL247" s="50">
        <v>1.41481482</v>
      </c>
      <c r="BM247" s="50">
        <v>4.0</v>
      </c>
      <c r="BN247" s="50">
        <v>115.66</v>
      </c>
      <c r="BO247" s="50">
        <v>114.6</v>
      </c>
      <c r="BP247" s="50">
        <v>19.1</v>
      </c>
      <c r="BQ247" s="50">
        <v>6.0</v>
      </c>
      <c r="BR247" s="152">
        <v>10.7245718</v>
      </c>
      <c r="BS247" s="50">
        <v>9.66457178</v>
      </c>
      <c r="BT247" s="50">
        <v>1.61076196</v>
      </c>
      <c r="BU247" s="50">
        <v>6.0</v>
      </c>
      <c r="BV247" s="152">
        <v>5.32768262</v>
      </c>
      <c r="BW247" s="50">
        <v>2.14768262</v>
      </c>
      <c r="BX247" s="50">
        <v>0.1193157</v>
      </c>
      <c r="BY247" s="50">
        <v>18.0</v>
      </c>
      <c r="BZ247" s="139">
        <f t="shared" si="19"/>
        <v>0.5799390426</v>
      </c>
      <c r="CA247" s="140">
        <f t="shared" si="20"/>
        <v>48.97788194</v>
      </c>
      <c r="CB247" s="141">
        <f t="shared" si="21"/>
        <v>177.0648115</v>
      </c>
      <c r="CC247" s="141">
        <f t="shared" si="22"/>
        <v>12.9720845</v>
      </c>
      <c r="CD247" s="187">
        <f t="shared" si="23"/>
        <v>0.1772344122</v>
      </c>
    </row>
    <row r="248" ht="15.75" customHeight="1">
      <c r="A248" s="111">
        <f t="shared" si="9"/>
        <v>23.549304</v>
      </c>
      <c r="B248" s="112" t="s">
        <v>1178</v>
      </c>
      <c r="C248" s="112" t="s">
        <v>1179</v>
      </c>
      <c r="D248" s="113">
        <v>6.37</v>
      </c>
      <c r="E248" s="111">
        <v>0.636</v>
      </c>
      <c r="F248" s="111">
        <v>0.003</v>
      </c>
      <c r="G248" s="114">
        <v>42.4641</v>
      </c>
      <c r="H248" s="114">
        <v>0.026</v>
      </c>
      <c r="I248" s="114" t="s">
        <v>577</v>
      </c>
      <c r="J248" s="115">
        <f t="shared" si="10"/>
        <v>4.51010962</v>
      </c>
      <c r="K248" s="144" t="s">
        <v>368</v>
      </c>
      <c r="L248" s="145" t="s">
        <v>863</v>
      </c>
      <c r="M248" s="114" t="s">
        <v>372</v>
      </c>
      <c r="N248" s="154">
        <v>-0.075</v>
      </c>
      <c r="O248" s="118">
        <f t="shared" si="11"/>
        <v>4.43510962</v>
      </c>
      <c r="P248" s="119">
        <f t="shared" si="12"/>
        <v>0.1219561522</v>
      </c>
      <c r="Q248" s="114" t="s">
        <v>205</v>
      </c>
      <c r="R248" s="120" t="s">
        <v>287</v>
      </c>
      <c r="S248" s="97" t="str">
        <f t="shared" si="4"/>
        <v>HIP_19233_</v>
      </c>
      <c r="T248" s="121">
        <v>1.0</v>
      </c>
      <c r="U248" s="120">
        <v>0.0</v>
      </c>
      <c r="V248" s="120">
        <v>0.0</v>
      </c>
      <c r="W248" s="120">
        <v>0.0</v>
      </c>
      <c r="X248" s="120">
        <v>0.0</v>
      </c>
      <c r="Y248" s="122">
        <f t="shared" si="13"/>
        <v>1</v>
      </c>
      <c r="Z248" s="146">
        <v>-4.95</v>
      </c>
      <c r="AA248" s="114" t="s">
        <v>377</v>
      </c>
      <c r="AB248" s="147">
        <v>2.7</v>
      </c>
      <c r="AC248" s="126" t="s">
        <v>297</v>
      </c>
      <c r="AD248" s="127">
        <v>1.07</v>
      </c>
      <c r="AE248" s="104" t="str">
        <f t="shared" si="14"/>
        <v>G1V</v>
      </c>
      <c r="AF248" s="104" t="str">
        <f t="shared" si="5"/>
        <v>HIP_19233_</v>
      </c>
      <c r="AG248" s="103">
        <v>1.0</v>
      </c>
      <c r="AH248" s="104" t="str">
        <f t="shared" si="174"/>
        <v>HD_26491_</v>
      </c>
      <c r="AI248" s="148" t="s">
        <v>379</v>
      </c>
      <c r="AJ248" s="149">
        <v>5803.0</v>
      </c>
      <c r="AK248" s="45">
        <v>45.0</v>
      </c>
      <c r="AL248" s="3" t="s">
        <v>1021</v>
      </c>
      <c r="AM248" s="130"/>
      <c r="AN248" s="130">
        <v>4.29</v>
      </c>
      <c r="AO248" s="131">
        <v>0.07</v>
      </c>
      <c r="AP248" s="3" t="s">
        <v>1021</v>
      </c>
      <c r="AQ248" s="130">
        <v>-0.07</v>
      </c>
      <c r="AR248" s="131">
        <v>0.05</v>
      </c>
      <c r="AS248" s="3" t="s">
        <v>1021</v>
      </c>
      <c r="AT248" s="132">
        <f t="shared" si="15"/>
        <v>1.138480457</v>
      </c>
      <c r="AU248" s="133">
        <v>0.0</v>
      </c>
      <c r="AV248" s="150">
        <v>0.0</v>
      </c>
      <c r="AW248" s="3">
        <v>1.0</v>
      </c>
      <c r="AX248" s="67">
        <v>2.0</v>
      </c>
      <c r="AY248" s="67">
        <v>1.0</v>
      </c>
      <c r="AZ248" s="67">
        <f t="shared" si="17"/>
        <v>4</v>
      </c>
      <c r="BA248" s="135">
        <f t="shared" si="7"/>
        <v>1</v>
      </c>
      <c r="BB248" s="151" t="s">
        <v>385</v>
      </c>
      <c r="BC248" s="48" t="str">
        <f t="shared" ref="BC248:BD248" si="271">B248</f>
        <v>HIP_19233_</v>
      </c>
      <c r="BD248" s="106" t="str">
        <f t="shared" si="271"/>
        <v>HD_26491_</v>
      </c>
      <c r="BE248" s="137">
        <v>0.0</v>
      </c>
      <c r="BF248" s="48" t="s">
        <v>152</v>
      </c>
      <c r="BG248" s="50">
        <v>1.22666432</v>
      </c>
      <c r="BH248" s="50">
        <v>61.839756</v>
      </c>
      <c r="BI248" s="50">
        <v>-64.22229</v>
      </c>
      <c r="BJ248" s="50">
        <v>7.63795623</v>
      </c>
      <c r="BK248" s="50">
        <v>7.46128956</v>
      </c>
      <c r="BL248" s="50">
        <v>7.46128956</v>
      </c>
      <c r="BM248" s="50">
        <v>1.0</v>
      </c>
      <c r="BN248" s="50">
        <v>611.961121</v>
      </c>
      <c r="BO248" s="50">
        <v>604.364454</v>
      </c>
      <c r="BP248" s="50">
        <v>14.0549873</v>
      </c>
      <c r="BQ248" s="50">
        <v>43.0</v>
      </c>
      <c r="BR248" s="50">
        <v>58.4371081</v>
      </c>
      <c r="BS248" s="50">
        <v>50.8404414</v>
      </c>
      <c r="BT248" s="50">
        <v>1.18233585</v>
      </c>
      <c r="BU248" s="50">
        <v>43.0</v>
      </c>
      <c r="BV248" s="152">
        <v>5.63028506</v>
      </c>
      <c r="BW248" s="50">
        <v>4.39361839</v>
      </c>
      <c r="BX248" s="50">
        <v>0.62765977</v>
      </c>
      <c r="BY248" s="50">
        <v>7.0</v>
      </c>
      <c r="BZ248" s="139">
        <f t="shared" si="19"/>
        <v>1.150742296</v>
      </c>
      <c r="CA248" s="140">
        <f t="shared" si="20"/>
        <v>48.86523593</v>
      </c>
      <c r="CB248" s="141">
        <f t="shared" si="21"/>
        <v>435.886092</v>
      </c>
      <c r="CC248" s="141">
        <f t="shared" si="22"/>
        <v>8.110713519</v>
      </c>
      <c r="CD248" s="187">
        <f t="shared" si="23"/>
        <v>0.1371647019</v>
      </c>
    </row>
    <row r="249" ht="15.75" customHeight="1">
      <c r="A249" s="111">
        <f t="shared" si="9"/>
        <v>22.44235681</v>
      </c>
      <c r="B249" s="112" t="s">
        <v>1180</v>
      </c>
      <c r="C249" s="112" t="s">
        <v>1181</v>
      </c>
      <c r="D249" s="113">
        <v>6.38</v>
      </c>
      <c r="E249" s="111">
        <v>0.592</v>
      </c>
      <c r="F249" s="111">
        <v>0.001</v>
      </c>
      <c r="G249" s="114">
        <v>44.5586</v>
      </c>
      <c r="H249" s="114">
        <v>0.0308</v>
      </c>
      <c r="I249" s="114" t="s">
        <v>577</v>
      </c>
      <c r="J249" s="115">
        <f t="shared" si="10"/>
        <v>4.624657686</v>
      </c>
      <c r="K249" s="144" t="s">
        <v>368</v>
      </c>
      <c r="L249" s="145" t="s">
        <v>507</v>
      </c>
      <c r="M249" s="114" t="s">
        <v>372</v>
      </c>
      <c r="N249" s="154">
        <v>-0.065</v>
      </c>
      <c r="O249" s="118">
        <f t="shared" si="11"/>
        <v>4.559657686</v>
      </c>
      <c r="P249" s="119">
        <f t="shared" si="12"/>
        <v>0.0721369257</v>
      </c>
      <c r="Q249" s="114" t="s">
        <v>205</v>
      </c>
      <c r="R249" s="120" t="s">
        <v>287</v>
      </c>
      <c r="S249" s="97" t="str">
        <f t="shared" si="4"/>
        <v>HIP_50075_</v>
      </c>
      <c r="T249" s="121">
        <v>1.0</v>
      </c>
      <c r="U249" s="120">
        <v>0.0</v>
      </c>
      <c r="V249" s="120">
        <v>0.0</v>
      </c>
      <c r="W249" s="120">
        <v>0.0</v>
      </c>
      <c r="X249" s="120">
        <v>0.0</v>
      </c>
      <c r="Y249" s="122">
        <f t="shared" si="13"/>
        <v>1</v>
      </c>
      <c r="Z249" s="143">
        <v>-4.738</v>
      </c>
      <c r="AA249" s="114" t="s">
        <v>353</v>
      </c>
      <c r="AB249" s="147">
        <v>2.7</v>
      </c>
      <c r="AC249" s="126" t="s">
        <v>297</v>
      </c>
      <c r="AD249" s="127">
        <v>1.08</v>
      </c>
      <c r="AE249" s="104" t="str">
        <f t="shared" si="14"/>
        <v>G0V</v>
      </c>
      <c r="AF249" s="104" t="str">
        <f t="shared" si="5"/>
        <v>HIP_50075_</v>
      </c>
      <c r="AG249" s="103">
        <v>1.0</v>
      </c>
      <c r="AH249" s="104" t="str">
        <f t="shared" si="174"/>
        <v>HD_88742_</v>
      </c>
      <c r="AI249" s="179" t="s">
        <v>563</v>
      </c>
      <c r="AJ249" s="149">
        <v>5981.0</v>
      </c>
      <c r="AK249" s="45">
        <v>13.0</v>
      </c>
      <c r="AL249" s="3" t="s">
        <v>642</v>
      </c>
      <c r="AM249" s="130"/>
      <c r="AN249" s="130">
        <v>4.52</v>
      </c>
      <c r="AO249" s="131">
        <v>0.02</v>
      </c>
      <c r="AP249" s="3" t="s">
        <v>642</v>
      </c>
      <c r="AQ249" s="130">
        <v>-0.02</v>
      </c>
      <c r="AR249" s="131">
        <v>0.01</v>
      </c>
      <c r="AS249" s="3" t="s">
        <v>642</v>
      </c>
      <c r="AT249" s="132">
        <f t="shared" si="15"/>
        <v>1.011983666</v>
      </c>
      <c r="AU249" s="133">
        <v>0.0</v>
      </c>
      <c r="AV249" s="150">
        <v>0.0</v>
      </c>
      <c r="AW249" s="3">
        <v>1.0</v>
      </c>
      <c r="AX249" s="67">
        <v>2.0</v>
      </c>
      <c r="AY249" s="67">
        <v>1.0</v>
      </c>
      <c r="AZ249" s="67">
        <f t="shared" si="17"/>
        <v>4</v>
      </c>
      <c r="BA249" s="135">
        <f t="shared" si="7"/>
        <v>1</v>
      </c>
      <c r="BB249" s="151" t="s">
        <v>385</v>
      </c>
      <c r="BC249" s="48" t="str">
        <f t="shared" ref="BC249:BD249" si="272">B249</f>
        <v>HIP_50075_</v>
      </c>
      <c r="BD249" s="106" t="str">
        <f t="shared" si="272"/>
        <v>HD_88742_</v>
      </c>
      <c r="BE249" s="137">
        <v>0.0</v>
      </c>
      <c r="BF249" s="48" t="s">
        <v>306</v>
      </c>
      <c r="BG249" s="50">
        <v>0.94568328</v>
      </c>
      <c r="BH249" s="50">
        <v>153.35304</v>
      </c>
      <c r="BI249" s="50">
        <v>-33.031723</v>
      </c>
      <c r="BJ249" s="50">
        <v>12.2747037</v>
      </c>
      <c r="BK249" s="50">
        <v>12.098037</v>
      </c>
      <c r="BL249" s="50">
        <v>12.098037</v>
      </c>
      <c r="BM249" s="50">
        <v>1.0</v>
      </c>
      <c r="BN249" s="50">
        <v>988.597663</v>
      </c>
      <c r="BO249" s="50">
        <v>979.940996</v>
      </c>
      <c r="BP249" s="50">
        <v>19.9987958</v>
      </c>
      <c r="BQ249" s="50">
        <v>49.0</v>
      </c>
      <c r="BR249" s="169">
        <v>91.0768717</v>
      </c>
      <c r="BS249" s="50">
        <v>82.4202051</v>
      </c>
      <c r="BT249" s="50">
        <v>1.682045</v>
      </c>
      <c r="BU249" s="50">
        <v>49.0</v>
      </c>
      <c r="BV249" s="152">
        <v>5.97100031</v>
      </c>
      <c r="BW249" s="50">
        <v>5.08766698</v>
      </c>
      <c r="BX249" s="50">
        <v>1.0175334</v>
      </c>
      <c r="BY249" s="50">
        <v>5.0</v>
      </c>
      <c r="BZ249" s="139">
        <f t="shared" si="19"/>
        <v>1.086596903</v>
      </c>
      <c r="CA249" s="140">
        <f t="shared" si="20"/>
        <v>48.41723676</v>
      </c>
      <c r="CB249" s="141">
        <f t="shared" si="21"/>
        <v>398.0967236</v>
      </c>
      <c r="CC249" s="141">
        <f t="shared" si="22"/>
        <v>8.307950103</v>
      </c>
      <c r="CD249" s="187">
        <f t="shared" si="23"/>
        <v>0.1346487686</v>
      </c>
    </row>
    <row r="250" ht="15.75" customHeight="1">
      <c r="A250" s="111">
        <f t="shared" si="9"/>
        <v>25.92836511</v>
      </c>
      <c r="B250" s="112" t="s">
        <v>1182</v>
      </c>
      <c r="C250" s="112" t="s">
        <v>1183</v>
      </c>
      <c r="D250" s="113">
        <v>6.37</v>
      </c>
      <c r="E250" s="111">
        <v>0.523</v>
      </c>
      <c r="F250" s="111">
        <v>0.005</v>
      </c>
      <c r="G250" s="114">
        <v>38.5678</v>
      </c>
      <c r="H250" s="114">
        <v>0.2745</v>
      </c>
      <c r="I250" s="114" t="s">
        <v>577</v>
      </c>
      <c r="J250" s="115">
        <f t="shared" si="10"/>
        <v>4.301124332</v>
      </c>
      <c r="K250" s="144" t="s">
        <v>368</v>
      </c>
      <c r="L250" s="153" t="s">
        <v>715</v>
      </c>
      <c r="M250" s="114" t="s">
        <v>372</v>
      </c>
      <c r="N250" s="154">
        <v>-0.05</v>
      </c>
      <c r="O250" s="118">
        <f t="shared" si="11"/>
        <v>4.251124332</v>
      </c>
      <c r="P250" s="119">
        <f t="shared" si="12"/>
        <v>0.1955502673</v>
      </c>
      <c r="Q250" s="114" t="s">
        <v>205</v>
      </c>
      <c r="R250" s="120" t="s">
        <v>287</v>
      </c>
      <c r="S250" s="97" t="str">
        <f t="shared" si="4"/>
        <v>HIP_8514_</v>
      </c>
      <c r="T250" s="121">
        <v>1.0</v>
      </c>
      <c r="U250" s="120">
        <v>0.0</v>
      </c>
      <c r="V250" s="120">
        <v>0.0</v>
      </c>
      <c r="W250" s="120">
        <v>0.0</v>
      </c>
      <c r="X250" s="120">
        <v>0.0</v>
      </c>
      <c r="Y250" s="122">
        <f t="shared" si="13"/>
        <v>1</v>
      </c>
      <c r="Z250" s="143">
        <v>-4.571</v>
      </c>
      <c r="AA250" s="114" t="s">
        <v>624</v>
      </c>
      <c r="AB250" s="147">
        <v>4.5</v>
      </c>
      <c r="AC250" s="126" t="s">
        <v>297</v>
      </c>
      <c r="AD250" s="127">
        <v>1.14</v>
      </c>
      <c r="AE250" s="104" t="str">
        <f t="shared" si="14"/>
        <v>F9V_Fe-0.5</v>
      </c>
      <c r="AF250" s="104" t="str">
        <f t="shared" si="5"/>
        <v>HIP_8514_</v>
      </c>
      <c r="AG250" s="103">
        <v>1.0</v>
      </c>
      <c r="AH250" s="104" t="str">
        <f t="shared" si="174"/>
        <v>HD_11262_</v>
      </c>
      <c r="AI250" s="179" t="s">
        <v>563</v>
      </c>
      <c r="AJ250" s="149">
        <v>6198.0</v>
      </c>
      <c r="AK250" s="45">
        <v>80.0</v>
      </c>
      <c r="AL250" s="3" t="s">
        <v>595</v>
      </c>
      <c r="AM250" s="166"/>
      <c r="AN250" s="166">
        <v>4.36</v>
      </c>
      <c r="AO250" s="167" t="s">
        <v>429</v>
      </c>
      <c r="AP250" s="29" t="s">
        <v>822</v>
      </c>
      <c r="AQ250" s="166">
        <v>-0.28</v>
      </c>
      <c r="AR250" s="167">
        <v>0.05</v>
      </c>
      <c r="AS250" s="29" t="s">
        <v>590</v>
      </c>
      <c r="AT250" s="132">
        <f t="shared" si="15"/>
        <v>1.086237107</v>
      </c>
      <c r="AU250" s="133">
        <v>0.0</v>
      </c>
      <c r="AV250" s="150">
        <v>0.0</v>
      </c>
      <c r="AW250" s="3">
        <v>1.0</v>
      </c>
      <c r="AX250" s="67">
        <v>2.0</v>
      </c>
      <c r="AY250" s="67">
        <v>1.0</v>
      </c>
      <c r="AZ250" s="67">
        <f t="shared" si="17"/>
        <v>4</v>
      </c>
      <c r="BA250" s="135">
        <f t="shared" si="7"/>
        <v>1</v>
      </c>
      <c r="BB250" s="151" t="s">
        <v>385</v>
      </c>
      <c r="BC250" s="48" t="str">
        <f t="shared" ref="BC250:BD250" si="273">B250</f>
        <v>HIP_8514_</v>
      </c>
      <c r="BD250" s="106" t="str">
        <f t="shared" si="273"/>
        <v>HD_11262_</v>
      </c>
      <c r="BE250" s="137">
        <v>0.0</v>
      </c>
      <c r="BF250" s="48" t="s">
        <v>436</v>
      </c>
      <c r="BG250" s="50">
        <v>1.16811653</v>
      </c>
      <c r="BH250" s="50">
        <v>27.4536</v>
      </c>
      <c r="BI250" s="50">
        <v>-38.402798</v>
      </c>
      <c r="BJ250" s="50">
        <v>29.405094</v>
      </c>
      <c r="BK250" s="50">
        <v>29.0517607</v>
      </c>
      <c r="BL250" s="50">
        <v>14.5258803</v>
      </c>
      <c r="BM250" s="50">
        <v>2.0</v>
      </c>
      <c r="BN250" s="50">
        <v>2381.45928</v>
      </c>
      <c r="BO250" s="50">
        <v>2353.19262</v>
      </c>
      <c r="BP250" s="50">
        <v>14.7074538</v>
      </c>
      <c r="BQ250" s="50">
        <v>160.0</v>
      </c>
      <c r="BR250" s="169">
        <v>226.143804</v>
      </c>
      <c r="BS250" s="50">
        <v>197.877137</v>
      </c>
      <c r="BT250" s="50">
        <v>1.23673211</v>
      </c>
      <c r="BU250" s="50">
        <v>160.0</v>
      </c>
      <c r="BV250" s="152">
        <v>5.59252191</v>
      </c>
      <c r="BW250" s="50">
        <v>4.88585524</v>
      </c>
      <c r="BX250" s="50">
        <v>1.22146381</v>
      </c>
      <c r="BY250" s="50">
        <v>4.0</v>
      </c>
      <c r="BZ250" s="139">
        <f t="shared" si="19"/>
        <v>1.252492499</v>
      </c>
      <c r="CA250" s="140">
        <f t="shared" si="20"/>
        <v>48.3058802</v>
      </c>
      <c r="CB250" s="141">
        <f t="shared" si="21"/>
        <v>479.5214751</v>
      </c>
      <c r="CC250" s="141">
        <f t="shared" si="22"/>
        <v>7.531821106</v>
      </c>
      <c r="CD250" s="187">
        <f t="shared" si="23"/>
        <v>0.1272686069</v>
      </c>
    </row>
    <row r="251" ht="15.75" customHeight="1">
      <c r="A251" s="111">
        <f t="shared" si="9"/>
        <v>18.64506325</v>
      </c>
      <c r="B251" s="112" t="s">
        <v>1184</v>
      </c>
      <c r="C251" s="112" t="s">
        <v>1185</v>
      </c>
      <c r="D251" s="113">
        <v>6.43</v>
      </c>
      <c r="E251" s="111">
        <v>0.663</v>
      </c>
      <c r="F251" s="111">
        <v>0.005</v>
      </c>
      <c r="G251" s="114">
        <v>53.6335</v>
      </c>
      <c r="H251" s="114">
        <v>0.0716</v>
      </c>
      <c r="I251" s="114" t="s">
        <v>577</v>
      </c>
      <c r="J251" s="115">
        <f t="shared" si="10"/>
        <v>5.077180695</v>
      </c>
      <c r="K251" s="144" t="s">
        <v>368</v>
      </c>
      <c r="L251" s="145" t="s">
        <v>725</v>
      </c>
      <c r="M251" s="114" t="s">
        <v>281</v>
      </c>
      <c r="N251" s="154">
        <v>-0.105</v>
      </c>
      <c r="O251" s="118">
        <f t="shared" si="11"/>
        <v>4.972180695</v>
      </c>
      <c r="P251" s="119">
        <f t="shared" si="12"/>
        <v>-0.09287227791</v>
      </c>
      <c r="Q251" s="114" t="s">
        <v>205</v>
      </c>
      <c r="R251" s="120" t="s">
        <v>287</v>
      </c>
      <c r="S251" s="97" t="str">
        <f t="shared" si="4"/>
        <v>HIP_29525_</v>
      </c>
      <c r="T251" s="121">
        <v>1.0</v>
      </c>
      <c r="U251" s="120">
        <v>0.0</v>
      </c>
      <c r="V251" s="120">
        <v>0.0</v>
      </c>
      <c r="W251" s="120">
        <v>0.0</v>
      </c>
      <c r="X251" s="120">
        <v>0.0</v>
      </c>
      <c r="Y251" s="122">
        <f t="shared" si="13"/>
        <v>1</v>
      </c>
      <c r="Z251" s="143">
        <v>-4.47</v>
      </c>
      <c r="AA251" s="114" t="s">
        <v>645</v>
      </c>
      <c r="AB251" s="147">
        <v>3.6</v>
      </c>
      <c r="AC251" s="126" t="s">
        <v>297</v>
      </c>
      <c r="AD251" s="127">
        <v>0.98</v>
      </c>
      <c r="AE251" s="104" t="str">
        <f t="shared" si="14"/>
        <v>G5V</v>
      </c>
      <c r="AF251" s="104" t="str">
        <f t="shared" si="5"/>
        <v>HIP_29525_</v>
      </c>
      <c r="AG251" s="103">
        <v>1.0</v>
      </c>
      <c r="AH251" s="104" t="str">
        <f t="shared" si="174"/>
        <v>HD_42807_</v>
      </c>
      <c r="AI251" s="92" t="s">
        <v>563</v>
      </c>
      <c r="AJ251" s="149">
        <v>5737.0</v>
      </c>
      <c r="AK251" s="45">
        <v>7.0</v>
      </c>
      <c r="AL251" s="3" t="s">
        <v>948</v>
      </c>
      <c r="AM251" s="190"/>
      <c r="AN251" s="190">
        <v>4.49</v>
      </c>
      <c r="AO251" s="131">
        <v>0.02</v>
      </c>
      <c r="AP251" s="3" t="s">
        <v>948</v>
      </c>
      <c r="AQ251" s="190">
        <v>-0.022</v>
      </c>
      <c r="AR251" s="131">
        <v>0.007</v>
      </c>
      <c r="AS251" s="3" t="s">
        <v>948</v>
      </c>
      <c r="AT251" s="132">
        <f t="shared" si="15"/>
        <v>0.9095923647</v>
      </c>
      <c r="AU251" s="191">
        <v>1.0</v>
      </c>
      <c r="AV251" s="150">
        <v>0.0</v>
      </c>
      <c r="AW251" s="3">
        <v>1.0</v>
      </c>
      <c r="AX251" s="67">
        <v>2.0</v>
      </c>
      <c r="AY251" s="67">
        <v>1.0</v>
      </c>
      <c r="AZ251" s="67">
        <f t="shared" si="17"/>
        <v>4</v>
      </c>
      <c r="BA251" s="135">
        <f t="shared" si="7"/>
        <v>1</v>
      </c>
      <c r="BB251" s="151" t="s">
        <v>385</v>
      </c>
      <c r="BC251" s="48" t="str">
        <f t="shared" ref="BC251:BD251" si="274">B251</f>
        <v>HIP_29525_</v>
      </c>
      <c r="BD251" s="106" t="str">
        <f t="shared" si="274"/>
        <v>HD_42807_</v>
      </c>
      <c r="BE251" s="137">
        <v>0.0</v>
      </c>
      <c r="BF251" s="48" t="s">
        <v>202</v>
      </c>
      <c r="BG251" s="50">
        <v>0.93249598</v>
      </c>
      <c r="BH251" s="50">
        <v>93.30209</v>
      </c>
      <c r="BI251" s="50">
        <v>10.627144</v>
      </c>
      <c r="BJ251" s="50">
        <v>8.08121767</v>
      </c>
      <c r="BK251" s="50">
        <v>7.90455101</v>
      </c>
      <c r="BL251" s="50">
        <v>7.90455101</v>
      </c>
      <c r="BM251" s="50">
        <v>1.0</v>
      </c>
      <c r="BN251" s="50">
        <v>647.335298</v>
      </c>
      <c r="BO251" s="50">
        <v>640.268632</v>
      </c>
      <c r="BP251" s="50">
        <v>16.0067158</v>
      </c>
      <c r="BQ251" s="50">
        <v>40.0</v>
      </c>
      <c r="BR251" s="169">
        <v>60.9342557</v>
      </c>
      <c r="BS251" s="50">
        <v>53.867589</v>
      </c>
      <c r="BT251" s="50">
        <v>1.34668972</v>
      </c>
      <c r="BU251" s="50">
        <v>40.0</v>
      </c>
      <c r="BV251" s="152">
        <v>5.89189041</v>
      </c>
      <c r="BW251" s="50">
        <v>4.65522374</v>
      </c>
      <c r="BX251" s="50">
        <v>0.66503196</v>
      </c>
      <c r="BY251" s="50">
        <v>7.0</v>
      </c>
      <c r="BZ251" s="139">
        <f t="shared" si="19"/>
        <v>0.8985947172</v>
      </c>
      <c r="CA251" s="140">
        <f t="shared" si="20"/>
        <v>48.19477976</v>
      </c>
      <c r="CB251" s="141">
        <f t="shared" si="21"/>
        <v>314.2899838</v>
      </c>
      <c r="CC251" s="141">
        <f t="shared" si="22"/>
        <v>9.590583268</v>
      </c>
      <c r="CD251" s="187">
        <f t="shared" si="23"/>
        <v>0.1477066559</v>
      </c>
    </row>
    <row r="252" ht="15.75" customHeight="1">
      <c r="A252" s="111">
        <f t="shared" si="9"/>
        <v>18.20906557</v>
      </c>
      <c r="B252" s="112" t="s">
        <v>1186</v>
      </c>
      <c r="C252" s="112" t="s">
        <v>1187</v>
      </c>
      <c r="D252" s="113">
        <v>6.49</v>
      </c>
      <c r="E252" s="111">
        <v>0.778</v>
      </c>
      <c r="F252" s="111">
        <v>0.015</v>
      </c>
      <c r="G252" s="114">
        <v>54.9177</v>
      </c>
      <c r="H252" s="114">
        <v>0.0463</v>
      </c>
      <c r="I252" s="114" t="s">
        <v>577</v>
      </c>
      <c r="J252" s="115">
        <f t="shared" si="10"/>
        <v>5.188561702</v>
      </c>
      <c r="K252" s="144" t="s">
        <v>368</v>
      </c>
      <c r="L252" s="145" t="s">
        <v>1188</v>
      </c>
      <c r="M252" s="114" t="s">
        <v>1189</v>
      </c>
      <c r="N252" s="154">
        <v>-0.16</v>
      </c>
      <c r="O252" s="118">
        <f t="shared" si="11"/>
        <v>5.028561702</v>
      </c>
      <c r="P252" s="119">
        <f t="shared" si="12"/>
        <v>-0.1154246806</v>
      </c>
      <c r="Q252" s="114" t="s">
        <v>205</v>
      </c>
      <c r="R252" s="120" t="s">
        <v>287</v>
      </c>
      <c r="S252" s="97" t="str">
        <f t="shared" si="4"/>
        <v>HIP_55846_</v>
      </c>
      <c r="T252" s="121">
        <v>1.0</v>
      </c>
      <c r="U252" s="120">
        <v>0.0</v>
      </c>
      <c r="V252" s="120">
        <v>0.0</v>
      </c>
      <c r="W252" s="120">
        <v>0.0</v>
      </c>
      <c r="X252" s="120">
        <v>0.0</v>
      </c>
      <c r="Y252" s="122">
        <f t="shared" si="13"/>
        <v>1</v>
      </c>
      <c r="Z252" s="143">
        <v>-4.878</v>
      </c>
      <c r="AA252" s="114" t="s">
        <v>537</v>
      </c>
      <c r="AB252" s="147">
        <v>2.3</v>
      </c>
      <c r="AC252" s="126" t="s">
        <v>297</v>
      </c>
      <c r="AD252" s="127">
        <v>0.9</v>
      </c>
      <c r="AE252" s="104" t="str">
        <f t="shared" si="14"/>
        <v>G9IV-V</v>
      </c>
      <c r="AF252" s="104" t="str">
        <f t="shared" si="5"/>
        <v>HIP_55846_</v>
      </c>
      <c r="AG252" s="103">
        <v>1.0</v>
      </c>
      <c r="AH252" s="104" t="str">
        <f t="shared" si="174"/>
        <v>HD_99491_</v>
      </c>
      <c r="AI252" s="144" t="s">
        <v>655</v>
      </c>
      <c r="AJ252" s="149">
        <v>5415.0</v>
      </c>
      <c r="AK252" s="45">
        <v>39.0</v>
      </c>
      <c r="AL252" s="3" t="s">
        <v>558</v>
      </c>
      <c r="AM252" s="130"/>
      <c r="AN252" s="130">
        <v>4.37</v>
      </c>
      <c r="AO252" s="131">
        <v>0.05</v>
      </c>
      <c r="AP252" s="3" t="s">
        <v>558</v>
      </c>
      <c r="AQ252" s="130">
        <v>0.303</v>
      </c>
      <c r="AR252" s="131">
        <v>0.027</v>
      </c>
      <c r="AS252" s="3" t="s">
        <v>558</v>
      </c>
      <c r="AT252" s="132">
        <f t="shared" si="15"/>
        <v>0.9948174225</v>
      </c>
      <c r="AU252" s="133">
        <v>0.0</v>
      </c>
      <c r="AV252" s="150">
        <v>0.0</v>
      </c>
      <c r="AW252" s="3">
        <v>1.0</v>
      </c>
      <c r="AX252" s="67">
        <v>2.0</v>
      </c>
      <c r="AY252" s="67">
        <v>1.0</v>
      </c>
      <c r="AZ252" s="67">
        <f t="shared" si="17"/>
        <v>4</v>
      </c>
      <c r="BA252" s="135">
        <f t="shared" si="7"/>
        <v>1</v>
      </c>
      <c r="BB252" s="151" t="s">
        <v>385</v>
      </c>
      <c r="BC252" s="48" t="str">
        <f t="shared" ref="BC252:BD252" si="275">B252</f>
        <v>HIP_55846_</v>
      </c>
      <c r="BD252" s="106" t="str">
        <f t="shared" si="275"/>
        <v>HD_99491_</v>
      </c>
      <c r="BE252" s="177" t="s">
        <v>539</v>
      </c>
      <c r="BF252" s="48" t="s">
        <v>326</v>
      </c>
      <c r="BG252" s="50">
        <v>1.02601833</v>
      </c>
      <c r="BH252" s="50">
        <v>171.68884</v>
      </c>
      <c r="BI252" s="50">
        <v>3.013102</v>
      </c>
      <c r="BJ252" s="50">
        <v>5.55821794</v>
      </c>
      <c r="BK252" s="50">
        <v>5.20488461</v>
      </c>
      <c r="BL252" s="50">
        <v>2.6024423</v>
      </c>
      <c r="BM252" s="50">
        <v>2.0</v>
      </c>
      <c r="BN252" s="50">
        <v>213.447827</v>
      </c>
      <c r="BO252" s="50">
        <v>210.797827</v>
      </c>
      <c r="BP252" s="50">
        <v>14.0531884</v>
      </c>
      <c r="BQ252" s="50">
        <v>15.0</v>
      </c>
      <c r="BR252" s="50">
        <v>20.3989715</v>
      </c>
      <c r="BS252" s="50">
        <v>17.7489715</v>
      </c>
      <c r="BT252" s="50">
        <v>1.18326477</v>
      </c>
      <c r="BU252" s="50">
        <v>15.0</v>
      </c>
      <c r="BV252" s="152">
        <v>5.5410568</v>
      </c>
      <c r="BW252" s="50">
        <v>3.06772347</v>
      </c>
      <c r="BX252" s="50">
        <v>0.2191231</v>
      </c>
      <c r="BY252" s="50">
        <v>14.0</v>
      </c>
      <c r="BZ252" s="139">
        <f t="shared" si="19"/>
        <v>0.8755635222</v>
      </c>
      <c r="CA252" s="140">
        <f t="shared" si="20"/>
        <v>48.08393484</v>
      </c>
      <c r="CB252" s="141">
        <f t="shared" si="21"/>
        <v>315.4336502</v>
      </c>
      <c r="CC252" s="141">
        <f t="shared" si="22"/>
        <v>10.13852798</v>
      </c>
      <c r="CD252" s="187">
        <f t="shared" si="23"/>
        <v>0.1604662236</v>
      </c>
    </row>
    <row r="253" ht="15.75" customHeight="1">
      <c r="A253" s="111">
        <f t="shared" si="9"/>
        <v>22.65375101</v>
      </c>
      <c r="B253" s="112" t="s">
        <v>1190</v>
      </c>
      <c r="C253" s="112" t="s">
        <v>1191</v>
      </c>
      <c r="D253" s="113">
        <v>6.41</v>
      </c>
      <c r="E253" s="111">
        <v>0.6</v>
      </c>
      <c r="F253" s="111">
        <v>0.0</v>
      </c>
      <c r="G253" s="114">
        <v>44.1428</v>
      </c>
      <c r="H253" s="114">
        <v>0.0383</v>
      </c>
      <c r="I253" s="114" t="s">
        <v>577</v>
      </c>
      <c r="J253" s="115">
        <f t="shared" si="10"/>
        <v>4.634299386</v>
      </c>
      <c r="K253" s="144" t="s">
        <v>368</v>
      </c>
      <c r="L253" s="145" t="s">
        <v>863</v>
      </c>
      <c r="M253" s="114" t="s">
        <v>281</v>
      </c>
      <c r="N253" s="154">
        <v>-0.075</v>
      </c>
      <c r="O253" s="118">
        <f t="shared" si="11"/>
        <v>4.559299386</v>
      </c>
      <c r="P253" s="119">
        <f t="shared" si="12"/>
        <v>0.07228024557</v>
      </c>
      <c r="Q253" s="114" t="s">
        <v>205</v>
      </c>
      <c r="R253" s="120" t="s">
        <v>287</v>
      </c>
      <c r="S253" s="97" t="str">
        <f t="shared" si="4"/>
        <v>HIP_54745_</v>
      </c>
      <c r="T253" s="121">
        <v>1.0</v>
      </c>
      <c r="U253" s="120">
        <v>0.0</v>
      </c>
      <c r="V253" s="120">
        <v>0.0</v>
      </c>
      <c r="W253" s="120">
        <v>0.0</v>
      </c>
      <c r="X253" s="120">
        <v>0.0</v>
      </c>
      <c r="Y253" s="122">
        <f t="shared" si="13"/>
        <v>1</v>
      </c>
      <c r="Z253" s="143">
        <v>-4.422</v>
      </c>
      <c r="AA253" s="114" t="s">
        <v>408</v>
      </c>
      <c r="AB253" s="175">
        <v>5.4</v>
      </c>
      <c r="AC253" s="126" t="s">
        <v>297</v>
      </c>
      <c r="AD253" s="127">
        <v>1.07</v>
      </c>
      <c r="AE253" s="104" t="str">
        <f t="shared" si="14"/>
        <v>G1V</v>
      </c>
      <c r="AF253" s="104" t="str">
        <f t="shared" si="5"/>
        <v>HIP_54745_</v>
      </c>
      <c r="AG253" s="103">
        <v>1.0</v>
      </c>
      <c r="AH253" s="104" t="str">
        <f t="shared" si="174"/>
        <v>HD_97334_</v>
      </c>
      <c r="AI253" s="179" t="s">
        <v>563</v>
      </c>
      <c r="AJ253" s="149">
        <v>5898.0</v>
      </c>
      <c r="AK253" s="45">
        <v>44.0</v>
      </c>
      <c r="AL253" s="3" t="s">
        <v>687</v>
      </c>
      <c r="AM253" s="130"/>
      <c r="AN253" s="130">
        <v>4.42</v>
      </c>
      <c r="AO253" s="131">
        <v>0.06</v>
      </c>
      <c r="AP253" s="3" t="s">
        <v>687</v>
      </c>
      <c r="AQ253" s="130">
        <v>0.09</v>
      </c>
      <c r="AR253" s="131">
        <v>0.03</v>
      </c>
      <c r="AS253" s="3" t="s">
        <v>687</v>
      </c>
      <c r="AT253" s="132">
        <f t="shared" si="15"/>
        <v>1.04083822</v>
      </c>
      <c r="AU253" s="133">
        <v>0.0</v>
      </c>
      <c r="AV253" s="150">
        <v>0.0</v>
      </c>
      <c r="AW253" s="3">
        <v>1.0</v>
      </c>
      <c r="AX253" s="64">
        <v>1.0</v>
      </c>
      <c r="AY253" s="67">
        <v>1.0</v>
      </c>
      <c r="AZ253" s="67">
        <f t="shared" si="17"/>
        <v>3</v>
      </c>
      <c r="BA253" s="135">
        <f t="shared" si="7"/>
        <v>1</v>
      </c>
      <c r="BB253" s="151" t="s">
        <v>385</v>
      </c>
      <c r="BC253" s="48" t="str">
        <f t="shared" ref="BC253:BD253" si="276">B253</f>
        <v>HIP_54745_</v>
      </c>
      <c r="BD253" s="106" t="str">
        <f t="shared" si="276"/>
        <v>HD_97334_</v>
      </c>
      <c r="BE253" s="137">
        <v>0.0</v>
      </c>
      <c r="BF253" s="48" t="s">
        <v>322</v>
      </c>
      <c r="BG253" s="50">
        <v>1.05615017</v>
      </c>
      <c r="BH253" s="50">
        <v>168.1348</v>
      </c>
      <c r="BI253" s="50">
        <v>35.81408</v>
      </c>
      <c r="BJ253" s="50">
        <v>12.0002018</v>
      </c>
      <c r="BK253" s="50">
        <v>11.8235351</v>
      </c>
      <c r="BL253" s="50">
        <v>11.8235351</v>
      </c>
      <c r="BM253" s="50">
        <v>1.0</v>
      </c>
      <c r="BN253" s="50">
        <v>967.776342</v>
      </c>
      <c r="BO253" s="50">
        <v>957.706342</v>
      </c>
      <c r="BP253" s="50">
        <v>16.8018656</v>
      </c>
      <c r="BQ253" s="50">
        <v>57.0</v>
      </c>
      <c r="BR253" s="169">
        <v>90.6225643</v>
      </c>
      <c r="BS253" s="50">
        <v>80.5525643</v>
      </c>
      <c r="BT253" s="50">
        <v>1.41320288</v>
      </c>
      <c r="BU253" s="50">
        <v>57.0</v>
      </c>
      <c r="BV253" s="152">
        <v>5.85571385</v>
      </c>
      <c r="BW253" s="50">
        <v>4.97238051</v>
      </c>
      <c r="BX253" s="50">
        <v>0.9944761</v>
      </c>
      <c r="BY253" s="50">
        <v>5.0</v>
      </c>
      <c r="BZ253" s="139">
        <f t="shared" si="19"/>
        <v>1.08677621</v>
      </c>
      <c r="CA253" s="140">
        <f t="shared" si="20"/>
        <v>47.97334486</v>
      </c>
      <c r="CB253" s="141">
        <f t="shared" si="21"/>
        <v>400.0516649</v>
      </c>
      <c r="CC253" s="141">
        <f t="shared" si="22"/>
        <v>8.34599343</v>
      </c>
      <c r="CD253" s="187">
        <f t="shared" si="23"/>
        <v>0.1346611639</v>
      </c>
    </row>
    <row r="254" ht="15.75" customHeight="1">
      <c r="A254" s="111">
        <f t="shared" si="9"/>
        <v>26.20009537</v>
      </c>
      <c r="B254" s="112" t="s">
        <v>1192</v>
      </c>
      <c r="C254" s="112" t="s">
        <v>1193</v>
      </c>
      <c r="D254" s="113">
        <v>6.47</v>
      </c>
      <c r="E254" s="111">
        <v>0.691</v>
      </c>
      <c r="F254" s="111">
        <v>0.02</v>
      </c>
      <c r="G254" s="114">
        <v>38.1678</v>
      </c>
      <c r="H254" s="114">
        <v>0.0747</v>
      </c>
      <c r="I254" s="114" t="s">
        <v>577</v>
      </c>
      <c r="J254" s="115">
        <f t="shared" si="10"/>
        <v>4.378485639</v>
      </c>
      <c r="K254" s="144" t="s">
        <v>368</v>
      </c>
      <c r="L254" s="145" t="s">
        <v>1194</v>
      </c>
      <c r="M254" s="114" t="s">
        <v>372</v>
      </c>
      <c r="N254" s="154">
        <v>-0.115</v>
      </c>
      <c r="O254" s="118">
        <f t="shared" si="11"/>
        <v>4.263485639</v>
      </c>
      <c r="P254" s="119">
        <f t="shared" si="12"/>
        <v>0.1906057443</v>
      </c>
      <c r="Q254" s="114" t="s">
        <v>211</v>
      </c>
      <c r="R254" s="120" t="s">
        <v>287</v>
      </c>
      <c r="S254" s="97" t="str">
        <f t="shared" si="4"/>
        <v>HIP_74500_</v>
      </c>
      <c r="T254" s="120">
        <v>0.0</v>
      </c>
      <c r="U254" s="120">
        <v>0.0</v>
      </c>
      <c r="V254" s="120">
        <v>0.0</v>
      </c>
      <c r="W254" s="120">
        <v>0.0</v>
      </c>
      <c r="X254" s="121">
        <v>1.0</v>
      </c>
      <c r="Y254" s="122">
        <f t="shared" si="13"/>
        <v>1</v>
      </c>
      <c r="Z254" s="146">
        <v>-5.081</v>
      </c>
      <c r="AA254" s="114" t="s">
        <v>537</v>
      </c>
      <c r="AB254" s="147">
        <v>1.8</v>
      </c>
      <c r="AC254" s="126" t="s">
        <v>297</v>
      </c>
      <c r="AD254" s="127">
        <v>0.97</v>
      </c>
      <c r="AE254" s="104" t="str">
        <f t="shared" si="14"/>
        <v>G6IV-V</v>
      </c>
      <c r="AF254" s="104" t="str">
        <f t="shared" si="5"/>
        <v>HIP_74500_</v>
      </c>
      <c r="AG254" s="103">
        <v>1.0</v>
      </c>
      <c r="AH254" s="104" t="str">
        <f t="shared" si="174"/>
        <v>HD_134987_</v>
      </c>
      <c r="AI254" s="66" t="s">
        <v>379</v>
      </c>
      <c r="AJ254" s="149">
        <v>5750.0</v>
      </c>
      <c r="AK254" s="45">
        <v>0.0</v>
      </c>
      <c r="AL254" s="3" t="s">
        <v>784</v>
      </c>
      <c r="AM254" s="130"/>
      <c r="AN254" s="130">
        <v>4.3</v>
      </c>
      <c r="AO254" s="131">
        <v>0.0</v>
      </c>
      <c r="AP254" s="3" t="s">
        <v>784</v>
      </c>
      <c r="AQ254" s="130">
        <v>0.25</v>
      </c>
      <c r="AR254" s="131">
        <v>0.0</v>
      </c>
      <c r="AS254" s="3" t="s">
        <v>784</v>
      </c>
      <c r="AT254" s="132">
        <f t="shared" si="15"/>
        <v>1.254930942</v>
      </c>
      <c r="AU254" s="133">
        <v>0.0</v>
      </c>
      <c r="AV254" s="150">
        <v>0.0</v>
      </c>
      <c r="AW254" s="3">
        <v>1.0</v>
      </c>
      <c r="AX254" s="67">
        <v>2.0</v>
      </c>
      <c r="AY254" s="67">
        <v>1.0</v>
      </c>
      <c r="AZ254" s="67">
        <f t="shared" si="17"/>
        <v>4</v>
      </c>
      <c r="BA254" s="135">
        <f t="shared" si="7"/>
        <v>1</v>
      </c>
      <c r="BB254" s="151" t="s">
        <v>385</v>
      </c>
      <c r="BC254" s="48" t="str">
        <f t="shared" ref="BC254:BD254" si="277">B254</f>
        <v>HIP_74500_</v>
      </c>
      <c r="BD254" s="106" t="str">
        <f t="shared" si="277"/>
        <v>HD_134987_</v>
      </c>
      <c r="BE254" s="137">
        <v>0.0</v>
      </c>
      <c r="BF254" s="48" t="s">
        <v>388</v>
      </c>
      <c r="BG254" s="50">
        <v>1.1545682</v>
      </c>
      <c r="BH254" s="50">
        <v>228.36945</v>
      </c>
      <c r="BI254" s="50">
        <v>-25.309347</v>
      </c>
      <c r="BJ254" s="50">
        <v>5.94898624</v>
      </c>
      <c r="BK254" s="50">
        <v>5.77231958</v>
      </c>
      <c r="BL254" s="50">
        <v>5.77231958</v>
      </c>
      <c r="BM254" s="50">
        <v>1.0</v>
      </c>
      <c r="BN254" s="50">
        <v>471.974552</v>
      </c>
      <c r="BO254" s="50">
        <v>467.557886</v>
      </c>
      <c r="BP254" s="50">
        <v>18.7023154</v>
      </c>
      <c r="BQ254" s="50">
        <v>25.0</v>
      </c>
      <c r="BR254" s="50">
        <v>43.7490999</v>
      </c>
      <c r="BS254" s="50">
        <v>39.3324332</v>
      </c>
      <c r="BT254" s="50">
        <v>1.57329733</v>
      </c>
      <c r="BU254" s="50">
        <v>25.0</v>
      </c>
      <c r="BV254" s="152">
        <v>5.2980181</v>
      </c>
      <c r="BW254" s="50">
        <v>3.88468476</v>
      </c>
      <c r="BX254" s="50">
        <v>0.4855856</v>
      </c>
      <c r="BY254" s="50">
        <v>8.0</v>
      </c>
      <c r="BZ254" s="139">
        <f t="shared" si="19"/>
        <v>1.245382825</v>
      </c>
      <c r="CA254" s="140">
        <f t="shared" si="20"/>
        <v>47.53352259</v>
      </c>
      <c r="CB254" s="141">
        <f t="shared" si="21"/>
        <v>515.4258881</v>
      </c>
      <c r="CC254" s="141">
        <f t="shared" si="22"/>
        <v>8.188468553</v>
      </c>
      <c r="CD254" s="187">
        <f t="shared" si="23"/>
        <v>0.1471819008</v>
      </c>
    </row>
    <row r="255" ht="15.75" customHeight="1">
      <c r="A255" s="111">
        <f t="shared" si="9"/>
        <v>20.89864159</v>
      </c>
      <c r="B255" s="112" t="s">
        <v>1195</v>
      </c>
      <c r="C255" s="112" t="s">
        <v>1196</v>
      </c>
      <c r="D255" s="113">
        <v>6.43</v>
      </c>
      <c r="E255" s="111">
        <v>0.611</v>
      </c>
      <c r="F255" s="111">
        <v>0.009</v>
      </c>
      <c r="G255" s="114">
        <v>47.85</v>
      </c>
      <c r="H255" s="114">
        <v>0.0361</v>
      </c>
      <c r="I255" s="114" t="s">
        <v>577</v>
      </c>
      <c r="J255" s="115">
        <f t="shared" si="10"/>
        <v>4.829409711</v>
      </c>
      <c r="K255" s="144" t="s">
        <v>368</v>
      </c>
      <c r="L255" s="145" t="s">
        <v>863</v>
      </c>
      <c r="M255" s="114" t="s">
        <v>281</v>
      </c>
      <c r="N255" s="154">
        <v>-0.075</v>
      </c>
      <c r="O255" s="118">
        <f t="shared" si="11"/>
        <v>4.754409711</v>
      </c>
      <c r="P255" s="119">
        <f t="shared" si="12"/>
        <v>-0.005763884226</v>
      </c>
      <c r="Q255" s="114" t="s">
        <v>205</v>
      </c>
      <c r="R255" s="120" t="s">
        <v>287</v>
      </c>
      <c r="S255" s="97" t="str">
        <f t="shared" si="4"/>
        <v>HIP_102040_</v>
      </c>
      <c r="T255" s="121">
        <v>1.0</v>
      </c>
      <c r="U255" s="120">
        <v>0.0</v>
      </c>
      <c r="V255" s="120">
        <v>0.0</v>
      </c>
      <c r="W255" s="120">
        <v>0.0</v>
      </c>
      <c r="X255" s="120">
        <v>0.0</v>
      </c>
      <c r="Y255" s="122">
        <f t="shared" si="13"/>
        <v>1</v>
      </c>
      <c r="Z255" s="143">
        <v>-4.89</v>
      </c>
      <c r="AA255" s="114" t="s">
        <v>645</v>
      </c>
      <c r="AB255" s="147">
        <v>2.9</v>
      </c>
      <c r="AC255" s="126" t="s">
        <v>297</v>
      </c>
      <c r="AD255" s="127">
        <v>1.07</v>
      </c>
      <c r="AE255" s="104" t="str">
        <f t="shared" si="14"/>
        <v>G1V</v>
      </c>
      <c r="AF255" s="104" t="str">
        <f t="shared" si="5"/>
        <v>HIP_102040_</v>
      </c>
      <c r="AG255" s="103">
        <v>1.0</v>
      </c>
      <c r="AH255" s="104" t="str">
        <f t="shared" si="174"/>
        <v>HD_197076_</v>
      </c>
      <c r="AI255" s="40" t="s">
        <v>655</v>
      </c>
      <c r="AJ255" s="149">
        <v>5838.0</v>
      </c>
      <c r="AK255" s="45">
        <v>6.0</v>
      </c>
      <c r="AL255" s="3" t="s">
        <v>948</v>
      </c>
      <c r="AM255" s="190"/>
      <c r="AN255" s="190">
        <v>4.48</v>
      </c>
      <c r="AO255" s="131">
        <v>0.02</v>
      </c>
      <c r="AP255" s="3" t="s">
        <v>948</v>
      </c>
      <c r="AQ255" s="190">
        <v>-0.093</v>
      </c>
      <c r="AR255" s="131">
        <v>0.006</v>
      </c>
      <c r="AS255" s="3" t="s">
        <v>948</v>
      </c>
      <c r="AT255" s="132">
        <f t="shared" si="15"/>
        <v>0.9710520768</v>
      </c>
      <c r="AU255" s="196">
        <v>2.0</v>
      </c>
      <c r="AV255" s="150">
        <v>0.0</v>
      </c>
      <c r="AW255" s="3">
        <v>1.0</v>
      </c>
      <c r="AX255" s="67">
        <v>2.0</v>
      </c>
      <c r="AY255" s="67">
        <v>1.0</v>
      </c>
      <c r="AZ255" s="67">
        <f t="shared" si="17"/>
        <v>4</v>
      </c>
      <c r="BA255" s="135">
        <f t="shared" si="7"/>
        <v>1</v>
      </c>
      <c r="BB255" s="151" t="s">
        <v>385</v>
      </c>
      <c r="BC255" s="48" t="str">
        <f t="shared" ref="BC255:BD255" si="278">B255</f>
        <v>HIP_102040_</v>
      </c>
      <c r="BD255" s="106" t="str">
        <f t="shared" si="278"/>
        <v>HD_197076_</v>
      </c>
      <c r="BE255" s="177" t="s">
        <v>539</v>
      </c>
      <c r="BF255" s="48" t="s">
        <v>62</v>
      </c>
      <c r="BG255" s="50">
        <v>0.98565676</v>
      </c>
      <c r="BH255" s="50">
        <v>310.18808</v>
      </c>
      <c r="BI255" s="50">
        <v>19.935535</v>
      </c>
      <c r="BJ255" s="50">
        <v>9.30678453</v>
      </c>
      <c r="BK255" s="50">
        <v>9.13011786</v>
      </c>
      <c r="BL255" s="50">
        <v>9.13011786</v>
      </c>
      <c r="BM255" s="50">
        <v>1.0</v>
      </c>
      <c r="BN255" s="50">
        <v>747.31288</v>
      </c>
      <c r="BO255" s="50">
        <v>739.539547</v>
      </c>
      <c r="BP255" s="50">
        <v>16.807717</v>
      </c>
      <c r="BQ255" s="50">
        <v>44.0</v>
      </c>
      <c r="BR255" s="169">
        <v>69.9856048</v>
      </c>
      <c r="BS255" s="50">
        <v>62.2122715</v>
      </c>
      <c r="BT255" s="50">
        <v>1.41391526</v>
      </c>
      <c r="BU255" s="50">
        <v>44.0</v>
      </c>
      <c r="BV255" s="152">
        <v>5.6683164</v>
      </c>
      <c r="BW255" s="50">
        <v>4.6083164</v>
      </c>
      <c r="BX255" s="50">
        <v>0.76805273</v>
      </c>
      <c r="BY255" s="50">
        <v>6.0</v>
      </c>
      <c r="BZ255" s="139">
        <f t="shared" si="19"/>
        <v>0.9933860521</v>
      </c>
      <c r="CA255" s="140">
        <f t="shared" si="20"/>
        <v>47.53352259</v>
      </c>
      <c r="CB255" s="141">
        <f t="shared" si="21"/>
        <v>349.6093064</v>
      </c>
      <c r="CC255" s="141">
        <f t="shared" si="22"/>
        <v>8.729494002</v>
      </c>
      <c r="CD255" s="187">
        <f t="shared" si="23"/>
        <v>0.1334265829</v>
      </c>
    </row>
    <row r="256" ht="15.75" customHeight="1">
      <c r="A256" s="111">
        <f t="shared" si="9"/>
        <v>22.9236345</v>
      </c>
      <c r="B256" s="112" t="s">
        <v>1197</v>
      </c>
      <c r="C256" s="112" t="s">
        <v>1198</v>
      </c>
      <c r="D256" s="113">
        <v>6.42</v>
      </c>
      <c r="E256" s="111">
        <v>0.61</v>
      </c>
      <c r="F256" s="111">
        <v>0.006</v>
      </c>
      <c r="G256" s="114">
        <v>43.6231</v>
      </c>
      <c r="H256" s="114">
        <v>0.1254</v>
      </c>
      <c r="I256" s="114" t="s">
        <v>577</v>
      </c>
      <c r="J256" s="115">
        <f t="shared" si="10"/>
        <v>4.618582624</v>
      </c>
      <c r="K256" s="144" t="s">
        <v>368</v>
      </c>
      <c r="L256" s="145" t="s">
        <v>507</v>
      </c>
      <c r="M256" s="114" t="s">
        <v>281</v>
      </c>
      <c r="N256" s="154">
        <v>-0.065</v>
      </c>
      <c r="O256" s="118">
        <f t="shared" si="11"/>
        <v>4.553582624</v>
      </c>
      <c r="P256" s="119">
        <f t="shared" si="12"/>
        <v>0.07456695055</v>
      </c>
      <c r="Q256" s="114" t="s">
        <v>205</v>
      </c>
      <c r="R256" s="120" t="s">
        <v>287</v>
      </c>
      <c r="S256" s="97" t="str">
        <f t="shared" si="4"/>
        <v>HIP_51248_</v>
      </c>
      <c r="T256" s="121">
        <v>1.0</v>
      </c>
      <c r="U256" s="120">
        <v>0.0</v>
      </c>
      <c r="V256" s="120">
        <v>0.0</v>
      </c>
      <c r="W256" s="120">
        <v>0.0</v>
      </c>
      <c r="X256" s="120">
        <v>0.0</v>
      </c>
      <c r="Y256" s="122">
        <f t="shared" si="13"/>
        <v>1</v>
      </c>
      <c r="Z256" s="146">
        <v>-5.06</v>
      </c>
      <c r="AA256" s="114" t="s">
        <v>645</v>
      </c>
      <c r="AB256" s="147">
        <v>1.6</v>
      </c>
      <c r="AC256" s="126" t="s">
        <v>297</v>
      </c>
      <c r="AD256" s="127">
        <v>1.08</v>
      </c>
      <c r="AE256" s="104" t="str">
        <f t="shared" si="14"/>
        <v>G0V</v>
      </c>
      <c r="AF256" s="104" t="str">
        <f t="shared" si="5"/>
        <v>HIP_51248_</v>
      </c>
      <c r="AG256" s="103">
        <v>0.0</v>
      </c>
      <c r="AH256" s="104" t="str">
        <f t="shared" si="174"/>
        <v>HD_90508_</v>
      </c>
      <c r="AI256" s="66" t="s">
        <v>379</v>
      </c>
      <c r="AJ256" s="149">
        <v>5734.0</v>
      </c>
      <c r="AK256" s="45">
        <v>68.0</v>
      </c>
      <c r="AL256" s="3" t="s">
        <v>518</v>
      </c>
      <c r="AM256" s="130"/>
      <c r="AN256" s="130">
        <v>4.3</v>
      </c>
      <c r="AO256" s="131">
        <v>0.03</v>
      </c>
      <c r="AP256" s="3" t="s">
        <v>518</v>
      </c>
      <c r="AQ256" s="130">
        <v>-0.37</v>
      </c>
      <c r="AR256" s="131">
        <v>0.07</v>
      </c>
      <c r="AS256" s="3" t="s">
        <v>518</v>
      </c>
      <c r="AT256" s="132">
        <f t="shared" si="15"/>
        <v>1.104131354</v>
      </c>
      <c r="AU256" s="133">
        <v>0.0</v>
      </c>
      <c r="AV256" s="150">
        <v>0.0</v>
      </c>
      <c r="AW256" s="3">
        <v>1.0</v>
      </c>
      <c r="AX256" s="67">
        <v>2.0</v>
      </c>
      <c r="AY256" s="67">
        <v>1.0</v>
      </c>
      <c r="AZ256" s="67">
        <f t="shared" si="17"/>
        <v>4</v>
      </c>
      <c r="BA256" s="135">
        <f t="shared" si="7"/>
        <v>1</v>
      </c>
      <c r="BB256" s="151" t="s">
        <v>385</v>
      </c>
      <c r="BC256" s="48" t="str">
        <f t="shared" ref="BC256:BD256" si="279">B256</f>
        <v>HIP_51248_</v>
      </c>
      <c r="BD256" s="106" t="str">
        <f t="shared" si="279"/>
        <v>HD_90508_</v>
      </c>
      <c r="BE256" s="137">
        <v>0.0</v>
      </c>
      <c r="BF256" s="48" t="s">
        <v>310</v>
      </c>
      <c r="BG256" s="50">
        <v>1.21827576</v>
      </c>
      <c r="BH256" s="50">
        <v>157.01617</v>
      </c>
      <c r="BI256" s="50">
        <v>48.7849</v>
      </c>
      <c r="BJ256" s="50">
        <v>9.24061453</v>
      </c>
      <c r="BK256" s="50">
        <v>9.06394787</v>
      </c>
      <c r="BL256" s="50">
        <v>9.06394787</v>
      </c>
      <c r="BM256" s="50">
        <v>1.0</v>
      </c>
      <c r="BN256" s="50">
        <v>743.189777</v>
      </c>
      <c r="BO256" s="50">
        <v>734.179777</v>
      </c>
      <c r="BP256" s="50">
        <v>14.3956819</v>
      </c>
      <c r="BQ256" s="50">
        <v>51.0</v>
      </c>
      <c r="BR256" s="169">
        <v>70.780623</v>
      </c>
      <c r="BS256" s="50">
        <v>61.770623</v>
      </c>
      <c r="BT256" s="50">
        <v>1.21118869</v>
      </c>
      <c r="BU256" s="50">
        <v>51.0</v>
      </c>
      <c r="BV256" s="152">
        <v>5.6356017</v>
      </c>
      <c r="BW256" s="50">
        <v>4.5756017</v>
      </c>
      <c r="BX256" s="50">
        <v>0.76260028</v>
      </c>
      <c r="BY256" s="50">
        <v>6.0</v>
      </c>
      <c r="BZ256" s="139">
        <f t="shared" si="19"/>
        <v>1.089641098</v>
      </c>
      <c r="CA256" s="140">
        <f t="shared" si="20"/>
        <v>47.53352259</v>
      </c>
      <c r="CB256" s="141">
        <f t="shared" si="21"/>
        <v>399.7708485</v>
      </c>
      <c r="CC256" s="141">
        <f t="shared" si="22"/>
        <v>8.296336778</v>
      </c>
      <c r="CD256" s="187">
        <f t="shared" si="23"/>
        <v>0.1321911516</v>
      </c>
    </row>
    <row r="257" ht="15.75" customHeight="1">
      <c r="A257" s="111">
        <f t="shared" si="9"/>
        <v>17.74065644</v>
      </c>
      <c r="B257" s="112" t="s">
        <v>1199</v>
      </c>
      <c r="C257" s="112" t="s">
        <v>1200</v>
      </c>
      <c r="D257" s="113">
        <v>6.48</v>
      </c>
      <c r="E257" s="111">
        <v>0.681</v>
      </c>
      <c r="F257" s="111">
        <v>0.001</v>
      </c>
      <c r="G257" s="114">
        <v>56.3677</v>
      </c>
      <c r="H257" s="114">
        <v>0.0342</v>
      </c>
      <c r="I257" s="114" t="s">
        <v>577</v>
      </c>
      <c r="J257" s="115">
        <f t="shared" si="10"/>
        <v>5.235151572</v>
      </c>
      <c r="K257" s="144" t="s">
        <v>368</v>
      </c>
      <c r="L257" s="145" t="s">
        <v>627</v>
      </c>
      <c r="M257" s="114" t="s">
        <v>372</v>
      </c>
      <c r="N257" s="154">
        <v>-0.115</v>
      </c>
      <c r="O257" s="118">
        <f t="shared" si="11"/>
        <v>5.120151572</v>
      </c>
      <c r="P257" s="119">
        <f t="shared" si="12"/>
        <v>-0.1520606289</v>
      </c>
      <c r="Q257" s="114" t="s">
        <v>205</v>
      </c>
      <c r="R257" s="120" t="s">
        <v>287</v>
      </c>
      <c r="S257" s="97" t="str">
        <f t="shared" si="4"/>
        <v>HIP_57507_</v>
      </c>
      <c r="T257" s="121">
        <v>1.0</v>
      </c>
      <c r="U257" s="120">
        <v>0.0</v>
      </c>
      <c r="V257" s="120">
        <v>0.0</v>
      </c>
      <c r="W257" s="120">
        <v>0.0</v>
      </c>
      <c r="X257" s="120">
        <v>0.0</v>
      </c>
      <c r="Y257" s="122">
        <f t="shared" si="13"/>
        <v>1</v>
      </c>
      <c r="Z257" s="143">
        <v>-4.88</v>
      </c>
      <c r="AA257" s="114" t="s">
        <v>353</v>
      </c>
      <c r="AB257" s="147">
        <v>2.7</v>
      </c>
      <c r="AC257" s="126" t="s">
        <v>297</v>
      </c>
      <c r="AD257" s="127">
        <v>0.97</v>
      </c>
      <c r="AE257" s="104" t="str">
        <f t="shared" si="14"/>
        <v>G6V</v>
      </c>
      <c r="AF257" s="104" t="str">
        <f t="shared" si="5"/>
        <v>HIP_57507_</v>
      </c>
      <c r="AG257" s="103">
        <v>1.0</v>
      </c>
      <c r="AH257" s="104" t="str">
        <f t="shared" si="174"/>
        <v>HD_102438_</v>
      </c>
      <c r="AI257" s="144" t="s">
        <v>655</v>
      </c>
      <c r="AJ257" s="149">
        <v>5560.0</v>
      </c>
      <c r="AK257" s="45">
        <v>13.0</v>
      </c>
      <c r="AL257" s="3" t="s">
        <v>642</v>
      </c>
      <c r="AM257" s="130"/>
      <c r="AN257" s="130">
        <v>4.41</v>
      </c>
      <c r="AO257" s="131">
        <v>0.03</v>
      </c>
      <c r="AP257" s="3" t="s">
        <v>642</v>
      </c>
      <c r="AQ257" s="130">
        <v>-0.29</v>
      </c>
      <c r="AR257" s="131">
        <v>0.01</v>
      </c>
      <c r="AS257" s="3" t="s">
        <v>642</v>
      </c>
      <c r="AT257" s="132">
        <f t="shared" si="15"/>
        <v>0.9046336686</v>
      </c>
      <c r="AU257" s="133">
        <v>0.0</v>
      </c>
      <c r="AV257" s="150">
        <v>0.0</v>
      </c>
      <c r="AW257" s="3">
        <v>1.0</v>
      </c>
      <c r="AX257" s="67">
        <v>2.0</v>
      </c>
      <c r="AY257" s="67">
        <v>1.0</v>
      </c>
      <c r="AZ257" s="67">
        <f t="shared" si="17"/>
        <v>4</v>
      </c>
      <c r="BA257" s="135">
        <f t="shared" si="7"/>
        <v>1</v>
      </c>
      <c r="BB257" s="151" t="s">
        <v>385</v>
      </c>
      <c r="BC257" s="48" t="str">
        <f t="shared" ref="BC257:BD257" si="280">B257</f>
        <v>HIP_57507_</v>
      </c>
      <c r="BD257" s="106" t="str">
        <f t="shared" si="280"/>
        <v>HD_102438_</v>
      </c>
      <c r="BE257" s="137">
        <v>0.0</v>
      </c>
      <c r="BF257" s="48" t="s">
        <v>331</v>
      </c>
      <c r="BG257" s="50">
        <v>1.01723141</v>
      </c>
      <c r="BH257" s="50">
        <v>176.81587</v>
      </c>
      <c r="BI257" s="50">
        <v>-30.28651</v>
      </c>
      <c r="BJ257" s="50">
        <v>5.97194565</v>
      </c>
      <c r="BK257" s="50">
        <v>5.79527898</v>
      </c>
      <c r="BL257" s="50">
        <v>5.79527898</v>
      </c>
      <c r="BM257" s="50">
        <v>1.0</v>
      </c>
      <c r="BN257" s="50">
        <v>475.070931</v>
      </c>
      <c r="BO257" s="50">
        <v>469.417598</v>
      </c>
      <c r="BP257" s="50">
        <v>14.6692999</v>
      </c>
      <c r="BQ257" s="50">
        <v>32.0</v>
      </c>
      <c r="BR257" s="50">
        <v>44.9808635</v>
      </c>
      <c r="BS257" s="50">
        <v>39.5041968</v>
      </c>
      <c r="BT257" s="50">
        <v>1.27432893</v>
      </c>
      <c r="BU257" s="50">
        <v>31.0</v>
      </c>
      <c r="BV257" s="152">
        <v>5.3149824</v>
      </c>
      <c r="BW257" s="50">
        <v>3.90164907</v>
      </c>
      <c r="BX257" s="50">
        <v>0.48770613</v>
      </c>
      <c r="BY257" s="50">
        <v>8.0</v>
      </c>
      <c r="BZ257" s="139">
        <f t="shared" si="19"/>
        <v>0.8394013929</v>
      </c>
      <c r="CA257" s="140">
        <f t="shared" si="20"/>
        <v>47.3151259</v>
      </c>
      <c r="CB257" s="141">
        <f t="shared" si="21"/>
        <v>285.211116</v>
      </c>
      <c r="CC257" s="141">
        <f t="shared" si="22"/>
        <v>9.973998046</v>
      </c>
      <c r="CD257" s="187">
        <f t="shared" si="23"/>
        <v>0.1465056614</v>
      </c>
    </row>
    <row r="258" ht="15.75" customHeight="1">
      <c r="A258" s="111">
        <f t="shared" si="9"/>
        <v>5.700321555</v>
      </c>
      <c r="B258" s="112" t="s">
        <v>1201</v>
      </c>
      <c r="C258" s="112" t="s">
        <v>1202</v>
      </c>
      <c r="D258" s="113">
        <v>7.97</v>
      </c>
      <c r="E258" s="111">
        <v>1.474</v>
      </c>
      <c r="F258" s="111">
        <v>0.009</v>
      </c>
      <c r="G258" s="114">
        <v>175.4287</v>
      </c>
      <c r="H258" s="114">
        <v>0.0672</v>
      </c>
      <c r="I258" s="114" t="s">
        <v>577</v>
      </c>
      <c r="J258" s="115">
        <f t="shared" si="10"/>
        <v>9.190503225</v>
      </c>
      <c r="K258" s="116" t="s">
        <v>896</v>
      </c>
      <c r="L258" s="193" t="s">
        <v>1203</v>
      </c>
      <c r="M258" s="114" t="s">
        <v>444</v>
      </c>
      <c r="N258" s="154">
        <v>-1.58</v>
      </c>
      <c r="O258" s="118">
        <f t="shared" si="11"/>
        <v>7.610503225</v>
      </c>
      <c r="P258" s="119">
        <f t="shared" si="12"/>
        <v>-1.14820129</v>
      </c>
      <c r="Q258" s="154" t="s">
        <v>502</v>
      </c>
      <c r="R258" s="120">
        <v>14.0</v>
      </c>
      <c r="S258" s="97" t="str">
        <f t="shared" si="4"/>
        <v>HIP_25878_</v>
      </c>
      <c r="T258" s="121">
        <v>1.0</v>
      </c>
      <c r="U258" s="121">
        <v>1.0</v>
      </c>
      <c r="V258" s="155">
        <v>2.0</v>
      </c>
      <c r="W258" s="120">
        <v>0.0</v>
      </c>
      <c r="X258" s="120">
        <v>0.0</v>
      </c>
      <c r="Y258" s="156">
        <f t="shared" si="13"/>
        <v>4</v>
      </c>
      <c r="Z258" s="143">
        <v>-4.559</v>
      </c>
      <c r="AA258" s="114" t="s">
        <v>624</v>
      </c>
      <c r="AB258" s="147">
        <v>0.9</v>
      </c>
      <c r="AC258" s="126" t="s">
        <v>297</v>
      </c>
      <c r="AD258" s="127">
        <v>0.47</v>
      </c>
      <c r="AE258" s="104" t="str">
        <f t="shared" si="14"/>
        <v>M1.5Ve</v>
      </c>
      <c r="AF258" s="104" t="str">
        <f t="shared" si="5"/>
        <v>HIP_25878_</v>
      </c>
      <c r="AG258" s="103">
        <v>1.0</v>
      </c>
      <c r="AH258" s="104" t="str">
        <f t="shared" si="174"/>
        <v>HD_36395_</v>
      </c>
      <c r="AI258" s="197" t="s">
        <v>898</v>
      </c>
      <c r="AJ258" s="149">
        <v>3891.0</v>
      </c>
      <c r="AK258" s="45">
        <v>51.0</v>
      </c>
      <c r="AL258" s="3" t="s">
        <v>1057</v>
      </c>
      <c r="AM258" s="130"/>
      <c r="AN258" s="130">
        <v>4.64</v>
      </c>
      <c r="AO258" s="131">
        <v>0.07</v>
      </c>
      <c r="AP258" s="3" t="s">
        <v>1057</v>
      </c>
      <c r="AQ258" s="130">
        <v>0.23</v>
      </c>
      <c r="AR258" s="131">
        <v>0.16</v>
      </c>
      <c r="AS258" s="3" t="s">
        <v>1057</v>
      </c>
      <c r="AT258" s="132">
        <f t="shared" si="15"/>
        <v>0.5867181702</v>
      </c>
      <c r="AU258" s="133">
        <v>0.0</v>
      </c>
      <c r="AV258" s="150">
        <v>0.0</v>
      </c>
      <c r="AW258" s="3">
        <v>1.0</v>
      </c>
      <c r="AX258" s="67">
        <v>2.0</v>
      </c>
      <c r="AY258" s="43">
        <v>0.0</v>
      </c>
      <c r="AZ258" s="43">
        <f t="shared" si="17"/>
        <v>3</v>
      </c>
      <c r="BA258" s="135">
        <f t="shared" si="7"/>
        <v>4</v>
      </c>
      <c r="BB258" s="151" t="s">
        <v>901</v>
      </c>
      <c r="BC258" s="48" t="str">
        <f t="shared" ref="BC258:BD258" si="281">B258</f>
        <v>HIP_25878_</v>
      </c>
      <c r="BD258" s="106" t="str">
        <f t="shared" si="281"/>
        <v>HD_36395_</v>
      </c>
      <c r="BE258" s="137">
        <v>0.0</v>
      </c>
      <c r="BF258" s="48" t="s">
        <v>177</v>
      </c>
      <c r="BG258" s="50">
        <v>0.54335393</v>
      </c>
      <c r="BH258" s="50">
        <v>82.86415</v>
      </c>
      <c r="BI258" s="50">
        <v>-3.677229</v>
      </c>
      <c r="BJ258" s="50">
        <v>6.00707653</v>
      </c>
      <c r="BK258" s="50">
        <v>5.12374319</v>
      </c>
      <c r="BL258" s="50">
        <v>1.02474864</v>
      </c>
      <c r="BM258" s="50">
        <v>5.0</v>
      </c>
      <c r="BN258" s="50">
        <v>84.0646397</v>
      </c>
      <c r="BO258" s="50">
        <v>83.0046397</v>
      </c>
      <c r="BP258" s="50">
        <v>13.8341066</v>
      </c>
      <c r="BQ258" s="50">
        <v>6.0</v>
      </c>
      <c r="BR258" s="152">
        <v>8.10659149</v>
      </c>
      <c r="BS258" s="50">
        <v>7.04659149</v>
      </c>
      <c r="BT258" s="50">
        <v>1.17443191</v>
      </c>
      <c r="BU258" s="50">
        <v>6.0</v>
      </c>
      <c r="BV258" s="152">
        <v>5.27323247</v>
      </c>
      <c r="BW258" s="50">
        <v>1.73989913</v>
      </c>
      <c r="BX258" s="50">
        <v>0.08699496</v>
      </c>
      <c r="BY258" s="50">
        <v>20.0</v>
      </c>
      <c r="BZ258" s="139">
        <f t="shared" si="19"/>
        <v>0.2666240708</v>
      </c>
      <c r="CA258" s="140">
        <f t="shared" si="20"/>
        <v>46.77351413</v>
      </c>
      <c r="CB258" s="141">
        <f t="shared" si="21"/>
        <v>73.34962371</v>
      </c>
      <c r="CC258" s="141">
        <f t="shared" si="22"/>
        <v>25.42385379</v>
      </c>
      <c r="CD258" s="174">
        <f t="shared" si="23"/>
        <v>0.2989016302</v>
      </c>
    </row>
    <row r="259" ht="15.75" customHeight="1">
      <c r="A259" s="111">
        <f t="shared" si="9"/>
        <v>20.90847316</v>
      </c>
      <c r="B259" s="112" t="s">
        <v>1204</v>
      </c>
      <c r="C259" s="112" t="s">
        <v>1205</v>
      </c>
      <c r="D259" s="113">
        <v>6.5</v>
      </c>
      <c r="E259" s="111">
        <v>0.739</v>
      </c>
      <c r="F259" s="111">
        <v>0.001</v>
      </c>
      <c r="G259" s="114">
        <v>47.8275</v>
      </c>
      <c r="H259" s="114">
        <v>0.0248</v>
      </c>
      <c r="I259" s="114" t="s">
        <v>577</v>
      </c>
      <c r="J259" s="115">
        <f t="shared" si="10"/>
        <v>4.898388402</v>
      </c>
      <c r="K259" s="144" t="s">
        <v>368</v>
      </c>
      <c r="L259" s="145" t="s">
        <v>725</v>
      </c>
      <c r="M259" s="114" t="s">
        <v>1206</v>
      </c>
      <c r="N259" s="154">
        <v>-0.105</v>
      </c>
      <c r="O259" s="118">
        <f t="shared" si="11"/>
        <v>4.793388402</v>
      </c>
      <c r="P259" s="119">
        <f t="shared" si="12"/>
        <v>-0.02135536076</v>
      </c>
      <c r="Q259" s="114" t="s">
        <v>205</v>
      </c>
      <c r="R259" s="120" t="s">
        <v>287</v>
      </c>
      <c r="S259" s="97" t="str">
        <f t="shared" si="4"/>
        <v>HIP_65530_</v>
      </c>
      <c r="T259" s="121">
        <v>1.0</v>
      </c>
      <c r="U259" s="120">
        <v>0.0</v>
      </c>
      <c r="V259" s="120">
        <v>0.0</v>
      </c>
      <c r="W259" s="120">
        <v>0.0</v>
      </c>
      <c r="X259" s="120">
        <v>0.0</v>
      </c>
      <c r="Y259" s="122">
        <f t="shared" si="13"/>
        <v>1</v>
      </c>
      <c r="Z259" s="146">
        <v>-5.016</v>
      </c>
      <c r="AA259" s="114" t="s">
        <v>537</v>
      </c>
      <c r="AB259" s="147">
        <v>0.0</v>
      </c>
      <c r="AC259" s="126" t="s">
        <v>297</v>
      </c>
      <c r="AD259" s="127">
        <v>0.98</v>
      </c>
      <c r="AE259" s="104" t="str">
        <f t="shared" si="14"/>
        <v>G5V</v>
      </c>
      <c r="AF259" s="104" t="str">
        <f t="shared" si="5"/>
        <v>HIP_65530_</v>
      </c>
      <c r="AG259" s="103">
        <v>1.0</v>
      </c>
      <c r="AH259" s="104" t="str">
        <f t="shared" si="174"/>
        <v>HD_117043_</v>
      </c>
      <c r="AI259" s="148" t="s">
        <v>379</v>
      </c>
      <c r="AJ259" s="149">
        <v>5610.0</v>
      </c>
      <c r="AK259" s="45">
        <v>20.0</v>
      </c>
      <c r="AL259" s="3" t="s">
        <v>1207</v>
      </c>
      <c r="AM259" s="130"/>
      <c r="AN259" s="130">
        <v>4.5</v>
      </c>
      <c r="AO259" s="131">
        <v>0.2</v>
      </c>
      <c r="AP259" s="3" t="s">
        <v>1207</v>
      </c>
      <c r="AQ259" s="130">
        <v>0.21</v>
      </c>
      <c r="AR259" s="131">
        <v>0.1</v>
      </c>
      <c r="AS259" s="3" t="s">
        <v>1207</v>
      </c>
      <c r="AT259" s="132">
        <f t="shared" si="15"/>
        <v>1.032878511</v>
      </c>
      <c r="AU259" s="133">
        <v>0.0</v>
      </c>
      <c r="AV259" s="150">
        <v>0.0</v>
      </c>
      <c r="AW259" s="3">
        <v>1.0</v>
      </c>
      <c r="AX259" s="67">
        <v>2.0</v>
      </c>
      <c r="AY259" s="67">
        <v>1.0</v>
      </c>
      <c r="AZ259" s="67">
        <f t="shared" si="17"/>
        <v>4</v>
      </c>
      <c r="BA259" s="135">
        <f t="shared" si="7"/>
        <v>1</v>
      </c>
      <c r="BB259" s="151" t="s">
        <v>385</v>
      </c>
      <c r="BC259" s="48" t="str">
        <f t="shared" ref="BC259:BD259" si="282">B259</f>
        <v>HIP_65530_</v>
      </c>
      <c r="BD259" s="106" t="str">
        <f t="shared" si="282"/>
        <v>HD_117043_</v>
      </c>
      <c r="BE259" s="137">
        <v>0.0</v>
      </c>
      <c r="BF259" s="48" t="s">
        <v>354</v>
      </c>
      <c r="BG259" s="50">
        <v>0.92182155</v>
      </c>
      <c r="BH259" s="50">
        <v>201.4994</v>
      </c>
      <c r="BI259" s="50">
        <v>63.261276</v>
      </c>
      <c r="BJ259" s="50">
        <v>8.85833507</v>
      </c>
      <c r="BK259" s="50">
        <v>8.50500173</v>
      </c>
      <c r="BL259" s="50">
        <v>4.25250087</v>
      </c>
      <c r="BM259" s="50">
        <v>2.0</v>
      </c>
      <c r="BN259" s="50">
        <v>347.10257</v>
      </c>
      <c r="BO259" s="50">
        <v>344.45257</v>
      </c>
      <c r="BP259" s="50">
        <v>22.9635047</v>
      </c>
      <c r="BQ259" s="50">
        <v>15.0</v>
      </c>
      <c r="BR259" s="50">
        <v>31.6392037</v>
      </c>
      <c r="BS259" s="50">
        <v>28.9892037</v>
      </c>
      <c r="BT259" s="50">
        <v>1.93261358</v>
      </c>
      <c r="BU259" s="50">
        <v>15.0</v>
      </c>
      <c r="BV259" s="152">
        <v>5.34558071</v>
      </c>
      <c r="BW259" s="50">
        <v>3.57891404</v>
      </c>
      <c r="BX259" s="50">
        <v>0.3578914</v>
      </c>
      <c r="BY259" s="50">
        <v>10.0</v>
      </c>
      <c r="BZ259" s="139">
        <f t="shared" si="19"/>
        <v>0.9757135128</v>
      </c>
      <c r="CA259" s="140">
        <f t="shared" si="20"/>
        <v>46.66593803</v>
      </c>
      <c r="CB259" s="141">
        <f t="shared" si="21"/>
        <v>355.6053026</v>
      </c>
      <c r="CC259" s="141">
        <f t="shared" si="22"/>
        <v>9.203770717</v>
      </c>
      <c r="CD259" s="187">
        <f t="shared" si="23"/>
        <v>0.1430210842</v>
      </c>
    </row>
    <row r="260" ht="15.75" customHeight="1">
      <c r="A260" s="111">
        <f t="shared" si="9"/>
        <v>21.05591187</v>
      </c>
      <c r="B260" s="112" t="s">
        <v>1208</v>
      </c>
      <c r="C260" s="112" t="s">
        <v>1209</v>
      </c>
      <c r="D260" s="113">
        <v>6.52</v>
      </c>
      <c r="E260" s="111">
        <v>0.686</v>
      </c>
      <c r="F260" s="111">
        <v>0.003</v>
      </c>
      <c r="G260" s="114">
        <v>47.4926</v>
      </c>
      <c r="H260" s="114">
        <v>0.0265</v>
      </c>
      <c r="I260" s="114" t="s">
        <v>577</v>
      </c>
      <c r="J260" s="115">
        <f t="shared" si="10"/>
        <v>4.903129729</v>
      </c>
      <c r="K260" s="144" t="s">
        <v>368</v>
      </c>
      <c r="L260" s="145" t="s">
        <v>705</v>
      </c>
      <c r="M260" s="114" t="s">
        <v>281</v>
      </c>
      <c r="N260" s="154">
        <v>-0.12</v>
      </c>
      <c r="O260" s="118">
        <f t="shared" si="11"/>
        <v>4.783129729</v>
      </c>
      <c r="P260" s="119">
        <f t="shared" si="12"/>
        <v>-0.01725189169</v>
      </c>
      <c r="Q260" s="114" t="s">
        <v>205</v>
      </c>
      <c r="R260" s="120" t="s">
        <v>287</v>
      </c>
      <c r="S260" s="97" t="str">
        <f t="shared" si="4"/>
        <v>HIP_7339_</v>
      </c>
      <c r="T260" s="121">
        <v>1.0</v>
      </c>
      <c r="U260" s="120">
        <v>0.0</v>
      </c>
      <c r="V260" s="120">
        <v>0.0</v>
      </c>
      <c r="W260" s="120">
        <v>0.0</v>
      </c>
      <c r="X260" s="120">
        <v>0.0</v>
      </c>
      <c r="Y260" s="122">
        <f t="shared" si="13"/>
        <v>1</v>
      </c>
      <c r="Z260" s="146">
        <v>-4.953</v>
      </c>
      <c r="AA260" s="114" t="s">
        <v>353</v>
      </c>
      <c r="AB260" s="147">
        <v>0.0</v>
      </c>
      <c r="AC260" s="126" t="s">
        <v>297</v>
      </c>
      <c r="AD260" s="127">
        <v>0.965</v>
      </c>
      <c r="AE260" s="104" t="str">
        <f t="shared" si="14"/>
        <v>G6.5V</v>
      </c>
      <c r="AF260" s="104" t="str">
        <f t="shared" si="5"/>
        <v>HIP_7339_</v>
      </c>
      <c r="AG260" s="103">
        <v>1.0</v>
      </c>
      <c r="AH260" s="104" t="str">
        <f t="shared" si="174"/>
        <v>HD_9407_</v>
      </c>
      <c r="AI260" s="148" t="s">
        <v>379</v>
      </c>
      <c r="AJ260" s="149">
        <v>5657.0</v>
      </c>
      <c r="AK260" s="45">
        <v>44.0</v>
      </c>
      <c r="AL260" s="3" t="s">
        <v>687</v>
      </c>
      <c r="AM260" s="130"/>
      <c r="AN260" s="130">
        <v>4.48</v>
      </c>
      <c r="AO260" s="131">
        <v>0.06</v>
      </c>
      <c r="AP260" s="3" t="s">
        <v>687</v>
      </c>
      <c r="AQ260" s="130">
        <v>0.02</v>
      </c>
      <c r="AR260" s="131">
        <v>0.03</v>
      </c>
      <c r="AS260" s="3" t="s">
        <v>687</v>
      </c>
      <c r="AT260" s="132">
        <f t="shared" si="15"/>
        <v>1.020597127</v>
      </c>
      <c r="AU260" s="133">
        <v>0.0</v>
      </c>
      <c r="AV260" s="150">
        <v>0.0</v>
      </c>
      <c r="AW260" s="3">
        <v>1.0</v>
      </c>
      <c r="AX260" s="67">
        <v>2.0</v>
      </c>
      <c r="AY260" s="67">
        <v>1.0</v>
      </c>
      <c r="AZ260" s="67">
        <f t="shared" si="17"/>
        <v>4</v>
      </c>
      <c r="BA260" s="135">
        <f t="shared" si="7"/>
        <v>1</v>
      </c>
      <c r="BB260" s="151" t="s">
        <v>385</v>
      </c>
      <c r="BC260" s="48" t="str">
        <f t="shared" ref="BC260:BD260" si="283">B260</f>
        <v>HIP_7339_</v>
      </c>
      <c r="BD260" s="106" t="str">
        <f t="shared" si="283"/>
        <v>HD_9407_</v>
      </c>
      <c r="BE260" s="177" t="s">
        <v>546</v>
      </c>
      <c r="BF260" s="48" t="s">
        <v>386</v>
      </c>
      <c r="BG260" s="50">
        <v>0.93846845</v>
      </c>
      <c r="BH260" s="50">
        <v>23.638597</v>
      </c>
      <c r="BI260" s="50">
        <v>68.948135</v>
      </c>
      <c r="BJ260" s="50">
        <v>5.26541812</v>
      </c>
      <c r="BK260" s="50">
        <v>5.08875145</v>
      </c>
      <c r="BL260" s="50">
        <v>5.08875145</v>
      </c>
      <c r="BM260" s="50">
        <v>1.0</v>
      </c>
      <c r="BN260" s="50">
        <v>415.898868</v>
      </c>
      <c r="BO260" s="50">
        <v>412.188868</v>
      </c>
      <c r="BP260" s="50">
        <v>19.6280413</v>
      </c>
      <c r="BQ260" s="50">
        <v>21.0</v>
      </c>
      <c r="BR260" s="50">
        <v>38.3942183</v>
      </c>
      <c r="BS260" s="50">
        <v>34.6842183</v>
      </c>
      <c r="BT260" s="50">
        <v>1.65162944</v>
      </c>
      <c r="BU260" s="50">
        <v>21.0</v>
      </c>
      <c r="BV260" s="152">
        <v>5.44380204</v>
      </c>
      <c r="BW260" s="50">
        <v>3.85380204</v>
      </c>
      <c r="BX260" s="50">
        <v>0.42820023</v>
      </c>
      <c r="BY260" s="50">
        <v>9.0</v>
      </c>
      <c r="BZ260" s="139">
        <f t="shared" si="19"/>
        <v>0.9803339752</v>
      </c>
      <c r="CA260" s="140">
        <f t="shared" si="20"/>
        <v>46.55860935</v>
      </c>
      <c r="CB260" s="141">
        <f t="shared" si="21"/>
        <v>360.9069217</v>
      </c>
      <c r="CC260" s="141">
        <f t="shared" si="22"/>
        <v>9.253143662</v>
      </c>
      <c r="CD260" s="187">
        <f t="shared" si="23"/>
        <v>0.1449101574</v>
      </c>
    </row>
    <row r="261" ht="15.75" customHeight="1">
      <c r="A261" s="111">
        <f t="shared" si="9"/>
        <v>19.88609246</v>
      </c>
      <c r="B261" s="112" t="s">
        <v>1210</v>
      </c>
      <c r="C261" s="112" t="s">
        <v>1211</v>
      </c>
      <c r="D261" s="113">
        <v>6.48</v>
      </c>
      <c r="E261" s="111">
        <v>0.628</v>
      </c>
      <c r="F261" s="111">
        <v>0.002</v>
      </c>
      <c r="G261" s="114">
        <v>50.2864</v>
      </c>
      <c r="H261" s="114">
        <v>0.3959</v>
      </c>
      <c r="I261" s="114" t="s">
        <v>577</v>
      </c>
      <c r="J261" s="115">
        <f t="shared" si="10"/>
        <v>4.987252728</v>
      </c>
      <c r="K261" s="144" t="s">
        <v>368</v>
      </c>
      <c r="L261" s="145" t="s">
        <v>863</v>
      </c>
      <c r="M261" s="114" t="s">
        <v>372</v>
      </c>
      <c r="N261" s="154">
        <v>-0.075</v>
      </c>
      <c r="O261" s="118">
        <f t="shared" si="11"/>
        <v>4.912252728</v>
      </c>
      <c r="P261" s="119">
        <f t="shared" si="12"/>
        <v>-0.06890109124</v>
      </c>
      <c r="Q261" s="114" t="s">
        <v>205</v>
      </c>
      <c r="R261" s="120" t="s">
        <v>287</v>
      </c>
      <c r="S261" s="97" t="str">
        <f t="shared" si="4"/>
        <v>HIP_95149_</v>
      </c>
      <c r="T261" s="121">
        <v>1.0</v>
      </c>
      <c r="U261" s="120">
        <v>0.0</v>
      </c>
      <c r="V261" s="120">
        <v>0.0</v>
      </c>
      <c r="W261" s="120">
        <v>0.0</v>
      </c>
      <c r="X261" s="120">
        <v>0.0</v>
      </c>
      <c r="Y261" s="122">
        <f t="shared" si="13"/>
        <v>1</v>
      </c>
      <c r="Z261" s="143">
        <v>-4.31</v>
      </c>
      <c r="AA261" s="114" t="s">
        <v>377</v>
      </c>
      <c r="AB261" s="125">
        <v>11.8</v>
      </c>
      <c r="AC261" s="126" t="s">
        <v>297</v>
      </c>
      <c r="AD261" s="127">
        <v>1.07</v>
      </c>
      <c r="AE261" s="104" t="str">
        <f t="shared" si="14"/>
        <v>G1V</v>
      </c>
      <c r="AF261" s="104" t="str">
        <f t="shared" si="5"/>
        <v>HIP_95149_</v>
      </c>
      <c r="AG261" s="103">
        <v>1.0</v>
      </c>
      <c r="AH261" s="104" t="str">
        <f t="shared" si="174"/>
        <v>HD_181321_</v>
      </c>
      <c r="AI261" s="198" t="s">
        <v>504</v>
      </c>
      <c r="AJ261" s="149">
        <v>5810.0</v>
      </c>
      <c r="AK261" s="45">
        <v>30.0</v>
      </c>
      <c r="AL261" s="3" t="s">
        <v>970</v>
      </c>
      <c r="AM261" s="190"/>
      <c r="AN261" s="190">
        <v>4.34</v>
      </c>
      <c r="AO261" s="131">
        <v>0.13</v>
      </c>
      <c r="AP261" s="3" t="s">
        <v>970</v>
      </c>
      <c r="AQ261" s="190">
        <v>-0.06</v>
      </c>
      <c r="AR261" s="131">
        <v>0.05</v>
      </c>
      <c r="AS261" s="3" t="s">
        <v>970</v>
      </c>
      <c r="AT261" s="132">
        <f t="shared" si="15"/>
        <v>0.9116955488</v>
      </c>
      <c r="AU261" s="191">
        <v>1.0</v>
      </c>
      <c r="AV261" s="150">
        <v>0.0</v>
      </c>
      <c r="AW261" s="3">
        <v>1.0</v>
      </c>
      <c r="AX261" s="43">
        <v>0.0</v>
      </c>
      <c r="AY261" s="67">
        <v>1.0</v>
      </c>
      <c r="AZ261" s="43">
        <f t="shared" si="17"/>
        <v>2</v>
      </c>
      <c r="BA261" s="135">
        <f t="shared" si="7"/>
        <v>1</v>
      </c>
      <c r="BB261" s="151" t="s">
        <v>385</v>
      </c>
      <c r="BC261" s="48" t="str">
        <f t="shared" ref="BC261:BD261" si="284">B261</f>
        <v>HIP_95149_</v>
      </c>
      <c r="BD261" s="106" t="str">
        <f t="shared" si="284"/>
        <v>HD_181321_</v>
      </c>
      <c r="BE261" s="137">
        <v>0.0</v>
      </c>
      <c r="BF261" s="48" t="s">
        <v>472</v>
      </c>
      <c r="BG261" s="50">
        <v>1.15804554</v>
      </c>
      <c r="BH261" s="50">
        <v>290.374</v>
      </c>
      <c r="BI261" s="50">
        <v>-34.983486</v>
      </c>
      <c r="BJ261" s="50">
        <v>30.5401266</v>
      </c>
      <c r="BK261" s="50">
        <v>30.0101266</v>
      </c>
      <c r="BL261" s="50">
        <v>10.0033755</v>
      </c>
      <c r="BM261" s="50">
        <v>3.0</v>
      </c>
      <c r="BN261" s="50">
        <v>2468.98026</v>
      </c>
      <c r="BO261" s="50">
        <v>2430.82026</v>
      </c>
      <c r="BP261" s="50">
        <v>11.2537975</v>
      </c>
      <c r="BQ261" s="50">
        <v>216.0</v>
      </c>
      <c r="BR261" s="169">
        <v>242.440356</v>
      </c>
      <c r="BS261" s="50">
        <v>204.457022</v>
      </c>
      <c r="BT261" s="50">
        <v>0.95096289</v>
      </c>
      <c r="BU261" s="50">
        <v>215.0</v>
      </c>
      <c r="BV261" s="152">
        <v>6.10832154</v>
      </c>
      <c r="BW261" s="50">
        <v>5.04832154</v>
      </c>
      <c r="BX261" s="50">
        <v>0.84138692</v>
      </c>
      <c r="BY261" s="50">
        <v>6.0</v>
      </c>
      <c r="BZ261" s="139">
        <f t="shared" si="19"/>
        <v>0.9237393713</v>
      </c>
      <c r="CA261" s="140">
        <f t="shared" si="20"/>
        <v>46.45152752</v>
      </c>
      <c r="CB261" s="141">
        <f t="shared" si="21"/>
        <v>313.4946109</v>
      </c>
      <c r="CC261" s="141">
        <f t="shared" si="22"/>
        <v>9.052600869</v>
      </c>
      <c r="CD261" s="187">
        <f t="shared" si="23"/>
        <v>0.1303894231</v>
      </c>
    </row>
    <row r="262" ht="15.75" customHeight="1">
      <c r="A262" s="111">
        <f t="shared" si="9"/>
        <v>17.15006997</v>
      </c>
      <c r="B262" s="112" t="s">
        <v>1212</v>
      </c>
      <c r="C262" s="112" t="s">
        <v>1213</v>
      </c>
      <c r="D262" s="113">
        <v>6.55</v>
      </c>
      <c r="E262" s="111">
        <v>0.719</v>
      </c>
      <c r="F262" s="111">
        <v>0.007</v>
      </c>
      <c r="G262" s="114">
        <v>58.3088</v>
      </c>
      <c r="H262" s="114">
        <v>0.0244</v>
      </c>
      <c r="I262" s="114" t="s">
        <v>577</v>
      </c>
      <c r="J262" s="115">
        <f t="shared" si="10"/>
        <v>5.378670518</v>
      </c>
      <c r="K262" s="144" t="s">
        <v>368</v>
      </c>
      <c r="L262" s="145" t="s">
        <v>545</v>
      </c>
      <c r="M262" s="114" t="s">
        <v>1214</v>
      </c>
      <c r="N262" s="154">
        <v>-0.14</v>
      </c>
      <c r="O262" s="118">
        <f t="shared" si="11"/>
        <v>5.238670518</v>
      </c>
      <c r="P262" s="119">
        <f t="shared" si="12"/>
        <v>-0.1994682074</v>
      </c>
      <c r="Q262" s="114" t="s">
        <v>205</v>
      </c>
      <c r="R262" s="158" t="s">
        <v>287</v>
      </c>
      <c r="S262" s="97" t="str">
        <f t="shared" si="4"/>
        <v>HIP_38784_</v>
      </c>
      <c r="T262" s="121">
        <v>1.0</v>
      </c>
      <c r="U262" s="120">
        <v>0.0</v>
      </c>
      <c r="V262" s="120">
        <v>0.0</v>
      </c>
      <c r="W262" s="120">
        <v>0.0</v>
      </c>
      <c r="X262" s="120">
        <v>0.0</v>
      </c>
      <c r="Y262" s="122">
        <f t="shared" si="13"/>
        <v>1</v>
      </c>
      <c r="Z262" s="143">
        <v>-4.84</v>
      </c>
      <c r="AA262" s="114" t="s">
        <v>522</v>
      </c>
      <c r="AB262" s="147">
        <v>1.8</v>
      </c>
      <c r="AC262" s="126" t="s">
        <v>297</v>
      </c>
      <c r="AD262" s="127">
        <v>0.94</v>
      </c>
      <c r="AE262" s="104" t="str">
        <f t="shared" si="14"/>
        <v>G8V</v>
      </c>
      <c r="AF262" s="104" t="str">
        <f t="shared" si="5"/>
        <v>HIP_38784_</v>
      </c>
      <c r="AG262" s="103">
        <v>1.0</v>
      </c>
      <c r="AH262" s="104" t="str">
        <f t="shared" si="174"/>
        <v>HD_62613_</v>
      </c>
      <c r="AI262" s="40" t="s">
        <v>655</v>
      </c>
      <c r="AJ262" s="149">
        <v>5502.0</v>
      </c>
      <c r="AK262" s="45">
        <v>70.0</v>
      </c>
      <c r="AL262" s="3" t="s">
        <v>741</v>
      </c>
      <c r="AM262" s="130"/>
      <c r="AN262" s="130">
        <v>4.52</v>
      </c>
      <c r="AO262" s="131">
        <v>0.1</v>
      </c>
      <c r="AP262" s="3" t="s">
        <v>741</v>
      </c>
      <c r="AQ262" s="130">
        <v>-0.08</v>
      </c>
      <c r="AR262" s="131">
        <v>0.07</v>
      </c>
      <c r="AS262" s="3" t="s">
        <v>741</v>
      </c>
      <c r="AT262" s="132">
        <f t="shared" si="15"/>
        <v>0.8747367425</v>
      </c>
      <c r="AU262" s="133">
        <v>0.0</v>
      </c>
      <c r="AV262" s="150">
        <v>0.0</v>
      </c>
      <c r="AW262" s="3">
        <v>1.0</v>
      </c>
      <c r="AX262" s="67">
        <v>2.0</v>
      </c>
      <c r="AY262" s="67">
        <v>1.0</v>
      </c>
      <c r="AZ262" s="67">
        <f t="shared" si="17"/>
        <v>4</v>
      </c>
      <c r="BA262" s="135">
        <f t="shared" si="7"/>
        <v>1</v>
      </c>
      <c r="BB262" s="151" t="s">
        <v>385</v>
      </c>
      <c r="BC262" s="48" t="str">
        <f t="shared" ref="BC262:BD262" si="285">B262</f>
        <v>HIP_38784_</v>
      </c>
      <c r="BD262" s="106" t="str">
        <f t="shared" si="285"/>
        <v>HD_62613_</v>
      </c>
      <c r="BE262" s="177" t="s">
        <v>539</v>
      </c>
      <c r="BF262" s="48" t="s">
        <v>266</v>
      </c>
      <c r="BG262" s="50">
        <v>0.88226236</v>
      </c>
      <c r="BH262" s="50">
        <v>119.07179</v>
      </c>
      <c r="BI262" s="50">
        <v>80.26554</v>
      </c>
      <c r="BJ262" s="50">
        <v>9.91424904</v>
      </c>
      <c r="BK262" s="50">
        <v>9.56091571</v>
      </c>
      <c r="BL262" s="50">
        <v>4.78045785</v>
      </c>
      <c r="BM262" s="50">
        <v>2.0</v>
      </c>
      <c r="BN262" s="50">
        <v>390.927086</v>
      </c>
      <c r="BO262" s="50">
        <v>387.217086</v>
      </c>
      <c r="BP262" s="50">
        <v>18.4389089</v>
      </c>
      <c r="BQ262" s="50">
        <v>21.0</v>
      </c>
      <c r="BR262" s="50">
        <v>36.3025151</v>
      </c>
      <c r="BS262" s="50">
        <v>32.5925151</v>
      </c>
      <c r="BT262" s="50">
        <v>1.55202453</v>
      </c>
      <c r="BU262" s="50">
        <v>21.0</v>
      </c>
      <c r="BV262" s="152">
        <v>5.21139056</v>
      </c>
      <c r="BW262" s="50">
        <v>3.62139056</v>
      </c>
      <c r="BX262" s="50">
        <v>0.40237673</v>
      </c>
      <c r="BY262" s="50">
        <v>9.0</v>
      </c>
      <c r="BZ262" s="139">
        <f t="shared" si="19"/>
        <v>0.7948147102</v>
      </c>
      <c r="CA262" s="140">
        <f t="shared" si="20"/>
        <v>46.34469197</v>
      </c>
      <c r="CB262" s="141">
        <f t="shared" si="21"/>
        <v>266.9517083</v>
      </c>
      <c r="CC262" s="141">
        <f t="shared" si="22"/>
        <v>10.41221468</v>
      </c>
      <c r="CD262" s="187">
        <f t="shared" si="23"/>
        <v>0.1480806418</v>
      </c>
    </row>
    <row r="263" ht="15.75" customHeight="1">
      <c r="A263" s="111">
        <f t="shared" si="9"/>
        <v>17.94162871</v>
      </c>
      <c r="B263" s="112" t="s">
        <v>1215</v>
      </c>
      <c r="C263" s="112" t="s">
        <v>1216</v>
      </c>
      <c r="D263" s="113">
        <v>6.61</v>
      </c>
      <c r="E263" s="111">
        <v>0.877</v>
      </c>
      <c r="F263" s="111">
        <v>0.006</v>
      </c>
      <c r="G263" s="114">
        <v>55.7363</v>
      </c>
      <c r="H263" s="114">
        <v>0.0226</v>
      </c>
      <c r="I263" s="114" t="s">
        <v>577</v>
      </c>
      <c r="J263" s="115">
        <f t="shared" si="10"/>
        <v>5.340690676</v>
      </c>
      <c r="K263" s="144" t="s">
        <v>368</v>
      </c>
      <c r="L263" s="157" t="s">
        <v>683</v>
      </c>
      <c r="M263" s="114" t="s">
        <v>444</v>
      </c>
      <c r="N263" s="154">
        <v>-0.19</v>
      </c>
      <c r="O263" s="118">
        <f t="shared" si="11"/>
        <v>5.150690676</v>
      </c>
      <c r="P263" s="119">
        <f t="shared" si="12"/>
        <v>-0.1642762702</v>
      </c>
      <c r="Q263" s="114" t="s">
        <v>1217</v>
      </c>
      <c r="R263" s="120" t="s">
        <v>287</v>
      </c>
      <c r="S263" s="97" t="str">
        <f t="shared" si="4"/>
        <v>HIP_79248_</v>
      </c>
      <c r="T263" s="121">
        <v>1.0</v>
      </c>
      <c r="U263" s="120">
        <v>0.0</v>
      </c>
      <c r="V263" s="120">
        <v>0.0</v>
      </c>
      <c r="W263" s="120">
        <v>0.0</v>
      </c>
      <c r="X263" s="121">
        <v>1.0</v>
      </c>
      <c r="Y263" s="122">
        <f t="shared" si="13"/>
        <v>2</v>
      </c>
      <c r="Z263" s="146">
        <v>-5.146</v>
      </c>
      <c r="AA263" s="114" t="s">
        <v>353</v>
      </c>
      <c r="AB263" s="147">
        <v>2.6</v>
      </c>
      <c r="AC263" s="126" t="s">
        <v>297</v>
      </c>
      <c r="AD263" s="127">
        <v>0.87</v>
      </c>
      <c r="AE263" s="104" t="str">
        <f t="shared" si="14"/>
        <v>K0V</v>
      </c>
      <c r="AF263" s="104" t="str">
        <f t="shared" si="5"/>
        <v>HIP_79248_</v>
      </c>
      <c r="AG263" s="103">
        <v>1.0</v>
      </c>
      <c r="AH263" s="104" t="str">
        <f t="shared" si="174"/>
        <v>HD_145675_</v>
      </c>
      <c r="AI263" s="66" t="s">
        <v>379</v>
      </c>
      <c r="AJ263" s="149">
        <v>5388.0</v>
      </c>
      <c r="AK263" s="45">
        <v>44.0</v>
      </c>
      <c r="AL263" s="3" t="s">
        <v>687</v>
      </c>
      <c r="AM263" s="130"/>
      <c r="AN263" s="130">
        <v>4.52</v>
      </c>
      <c r="AO263" s="131">
        <v>0.06</v>
      </c>
      <c r="AP263" s="3" t="s">
        <v>687</v>
      </c>
      <c r="AQ263" s="130">
        <v>0.46</v>
      </c>
      <c r="AR263" s="131">
        <v>0.03</v>
      </c>
      <c r="AS263" s="3" t="s">
        <v>687</v>
      </c>
      <c r="AT263" s="132">
        <f t="shared" si="15"/>
        <v>0.9498594233</v>
      </c>
      <c r="AU263" s="133">
        <v>0.0</v>
      </c>
      <c r="AV263" s="150">
        <v>0.0</v>
      </c>
      <c r="AW263" s="3">
        <v>1.0</v>
      </c>
      <c r="AX263" s="67">
        <v>2.0</v>
      </c>
      <c r="AY263" s="67">
        <v>1.0</v>
      </c>
      <c r="AZ263" s="67">
        <f t="shared" si="17"/>
        <v>4</v>
      </c>
      <c r="BA263" s="135">
        <f t="shared" si="7"/>
        <v>2</v>
      </c>
      <c r="BB263" s="170" t="s">
        <v>509</v>
      </c>
      <c r="BC263" s="48" t="str">
        <f t="shared" ref="BC263:BD263" si="286">B263</f>
        <v>HIP_79248_</v>
      </c>
      <c r="BD263" s="106" t="str">
        <f t="shared" si="286"/>
        <v>HD_145675_</v>
      </c>
      <c r="BE263" s="137">
        <v>0.0</v>
      </c>
      <c r="BF263" s="48" t="s">
        <v>407</v>
      </c>
      <c r="BG263" s="50">
        <v>0.8487767</v>
      </c>
      <c r="BH263" s="50">
        <v>242.6013</v>
      </c>
      <c r="BI263" s="50">
        <v>43.817646</v>
      </c>
      <c r="BJ263" s="50">
        <v>5.98252696</v>
      </c>
      <c r="BK263" s="50">
        <v>5.62919363</v>
      </c>
      <c r="BL263" s="50">
        <v>2.81459682</v>
      </c>
      <c r="BM263" s="50">
        <v>2.0</v>
      </c>
      <c r="BN263" s="50">
        <v>229.925675</v>
      </c>
      <c r="BO263" s="50">
        <v>227.982342</v>
      </c>
      <c r="BP263" s="50">
        <v>20.7256675</v>
      </c>
      <c r="BQ263" s="50">
        <v>11.0</v>
      </c>
      <c r="BR263" s="50">
        <v>21.1392065</v>
      </c>
      <c r="BS263" s="50">
        <v>19.1958731</v>
      </c>
      <c r="BT263" s="50">
        <v>1.74507937</v>
      </c>
      <c r="BU263" s="50">
        <v>11.0</v>
      </c>
      <c r="BV263" s="152">
        <v>5.37748581</v>
      </c>
      <c r="BW263" s="50">
        <v>3.08081914</v>
      </c>
      <c r="BX263" s="50">
        <v>0.23698609</v>
      </c>
      <c r="BY263" s="50">
        <v>13.0</v>
      </c>
      <c r="BZ263" s="139">
        <f t="shared" si="19"/>
        <v>0.8276788638</v>
      </c>
      <c r="CA263" s="140">
        <f t="shared" si="20"/>
        <v>46.13175746</v>
      </c>
      <c r="CB263" s="141">
        <f t="shared" si="21"/>
        <v>294.8702499</v>
      </c>
      <c r="CC263" s="141">
        <f t="shared" si="22"/>
        <v>10.60594645</v>
      </c>
      <c r="CD263" s="187">
        <f t="shared" si="23"/>
        <v>0.1592600651</v>
      </c>
    </row>
    <row r="264" ht="15.75" customHeight="1">
      <c r="A264" s="111">
        <f t="shared" si="9"/>
        <v>22.02982839</v>
      </c>
      <c r="B264" s="112" t="s">
        <v>1218</v>
      </c>
      <c r="C264" s="112" t="s">
        <v>1219</v>
      </c>
      <c r="D264" s="113">
        <v>6.55</v>
      </c>
      <c r="E264" s="111">
        <v>0.655</v>
      </c>
      <c r="F264" s="111">
        <v>0.006</v>
      </c>
      <c r="G264" s="114">
        <v>45.393</v>
      </c>
      <c r="H264" s="114">
        <v>0.022</v>
      </c>
      <c r="I264" s="114" t="s">
        <v>577</v>
      </c>
      <c r="J264" s="115">
        <f t="shared" si="10"/>
        <v>4.83494443</v>
      </c>
      <c r="K264" s="144" t="s">
        <v>368</v>
      </c>
      <c r="L264" s="145" t="s">
        <v>1220</v>
      </c>
      <c r="M264" s="114" t="s">
        <v>372</v>
      </c>
      <c r="N264" s="154">
        <v>-0.115</v>
      </c>
      <c r="O264" s="118">
        <f t="shared" si="11"/>
        <v>4.71994443</v>
      </c>
      <c r="P264" s="119">
        <f t="shared" si="12"/>
        <v>0.00802222802</v>
      </c>
      <c r="Q264" s="114" t="s">
        <v>205</v>
      </c>
      <c r="R264" s="158" t="s">
        <v>287</v>
      </c>
      <c r="S264" s="97" t="str">
        <f t="shared" si="4"/>
        <v>HIP_3497_</v>
      </c>
      <c r="T264" s="121">
        <v>1.0</v>
      </c>
      <c r="U264" s="120">
        <v>0.0</v>
      </c>
      <c r="V264" s="120">
        <v>0.0</v>
      </c>
      <c r="W264" s="120">
        <v>0.0</v>
      </c>
      <c r="X264" s="120">
        <v>0.0</v>
      </c>
      <c r="Y264" s="122">
        <f t="shared" si="13"/>
        <v>1</v>
      </c>
      <c r="Z264" s="146">
        <v>-5.05</v>
      </c>
      <c r="AA264" s="114" t="s">
        <v>377</v>
      </c>
      <c r="AB264" s="147">
        <v>2.7</v>
      </c>
      <c r="AC264" s="126" t="s">
        <v>297</v>
      </c>
      <c r="AD264" s="127">
        <v>0.97</v>
      </c>
      <c r="AE264" s="104" t="str">
        <f t="shared" si="14"/>
        <v>G6V_Fe-0.9</v>
      </c>
      <c r="AF264" s="104" t="str">
        <f t="shared" si="5"/>
        <v>HIP_3497_</v>
      </c>
      <c r="AG264" s="103">
        <v>1.0</v>
      </c>
      <c r="AH264" s="104" t="str">
        <f t="shared" si="174"/>
        <v>HD_4308_</v>
      </c>
      <c r="AI264" s="66" t="s">
        <v>379</v>
      </c>
      <c r="AJ264" s="149">
        <v>5685.0</v>
      </c>
      <c r="AK264" s="45">
        <v>13.0</v>
      </c>
      <c r="AL264" s="3" t="s">
        <v>1221</v>
      </c>
      <c r="AM264" s="190"/>
      <c r="AN264" s="190">
        <v>4.49</v>
      </c>
      <c r="AO264" s="131">
        <v>0.01</v>
      </c>
      <c r="AP264" s="3" t="s">
        <v>1221</v>
      </c>
      <c r="AQ264" s="130">
        <v>-0.31</v>
      </c>
      <c r="AR264" s="131">
        <v>0.01</v>
      </c>
      <c r="AS264" s="3" t="s">
        <v>1221</v>
      </c>
      <c r="AT264" s="132">
        <f t="shared" si="15"/>
        <v>1.040405935</v>
      </c>
      <c r="AU264" s="133">
        <v>0.0</v>
      </c>
      <c r="AV264" s="150">
        <v>0.0</v>
      </c>
      <c r="AW264" s="3">
        <v>1.0</v>
      </c>
      <c r="AX264" s="67">
        <v>2.0</v>
      </c>
      <c r="AY264" s="67">
        <v>1.0</v>
      </c>
      <c r="AZ264" s="67">
        <f t="shared" si="17"/>
        <v>4</v>
      </c>
      <c r="BA264" s="135">
        <f t="shared" si="7"/>
        <v>1</v>
      </c>
      <c r="BB264" s="151" t="s">
        <v>385</v>
      </c>
      <c r="BC264" s="48" t="str">
        <f t="shared" ref="BC264:BD264" si="287">B264</f>
        <v>HIP_3497_</v>
      </c>
      <c r="BD264" s="106" t="str">
        <f t="shared" si="287"/>
        <v>HD_4308_</v>
      </c>
      <c r="BE264" s="137">
        <v>0.0</v>
      </c>
      <c r="BF264" s="48" t="s">
        <v>235</v>
      </c>
      <c r="BG264" s="50">
        <v>0.92772616</v>
      </c>
      <c r="BH264" s="50">
        <v>11.163615</v>
      </c>
      <c r="BI264" s="50">
        <v>-65.64952</v>
      </c>
      <c r="BJ264" s="50">
        <v>11.2373304</v>
      </c>
      <c r="BK264" s="50">
        <v>11.0606637</v>
      </c>
      <c r="BL264" s="50">
        <v>11.0606637</v>
      </c>
      <c r="BM264" s="50">
        <v>1.0</v>
      </c>
      <c r="BN264" s="50">
        <v>903.157097</v>
      </c>
      <c r="BO264" s="50">
        <v>895.913763</v>
      </c>
      <c r="BP264" s="50">
        <v>21.8515552</v>
      </c>
      <c r="BQ264" s="50">
        <v>41.0</v>
      </c>
      <c r="BR264" s="169">
        <v>82.6274217</v>
      </c>
      <c r="BS264" s="50">
        <v>75.3840884</v>
      </c>
      <c r="BT264" s="50">
        <v>1.8386363</v>
      </c>
      <c r="BU264" s="50">
        <v>41.0</v>
      </c>
      <c r="BV264" s="152">
        <v>5.53667212</v>
      </c>
      <c r="BW264" s="50">
        <v>4.65333879</v>
      </c>
      <c r="BX264" s="50">
        <v>0.93066776</v>
      </c>
      <c r="BY264" s="50">
        <v>5.0</v>
      </c>
      <c r="BZ264" s="139">
        <f t="shared" si="19"/>
        <v>1.009278714</v>
      </c>
      <c r="CA264" s="140">
        <f t="shared" si="20"/>
        <v>45.81418867</v>
      </c>
      <c r="CB264" s="141">
        <f t="shared" si="21"/>
        <v>376.0352782</v>
      </c>
      <c r="CC264" s="141">
        <f t="shared" si="22"/>
        <v>9.095960476</v>
      </c>
      <c r="CD264" s="187">
        <f t="shared" si="23"/>
        <v>0.1418581877</v>
      </c>
    </row>
    <row r="265" ht="15.75" customHeight="1">
      <c r="A265" s="111">
        <f t="shared" si="9"/>
        <v>17.56484502</v>
      </c>
      <c r="B265" s="112" t="s">
        <v>1222</v>
      </c>
      <c r="C265" s="112" t="s">
        <v>1223</v>
      </c>
      <c r="D265" s="113">
        <v>6.59</v>
      </c>
      <c r="E265" s="111">
        <v>0.749</v>
      </c>
      <c r="F265" s="111">
        <v>0.004</v>
      </c>
      <c r="G265" s="114">
        <v>56.9319</v>
      </c>
      <c r="H265" s="114">
        <v>0.0235</v>
      </c>
      <c r="I265" s="114" t="s">
        <v>577</v>
      </c>
      <c r="J265" s="115">
        <f t="shared" si="10"/>
        <v>5.366778389</v>
      </c>
      <c r="K265" s="144" t="s">
        <v>368</v>
      </c>
      <c r="L265" s="145" t="s">
        <v>1224</v>
      </c>
      <c r="M265" s="114" t="s">
        <v>372</v>
      </c>
      <c r="N265" s="154">
        <v>-0.15</v>
      </c>
      <c r="O265" s="118">
        <f t="shared" si="11"/>
        <v>5.216778389</v>
      </c>
      <c r="P265" s="119">
        <f t="shared" si="12"/>
        <v>-0.1907113557</v>
      </c>
      <c r="Q265" s="114" t="s">
        <v>205</v>
      </c>
      <c r="R265" s="120" t="s">
        <v>287</v>
      </c>
      <c r="S265" s="97" t="str">
        <f t="shared" si="4"/>
        <v>HIP_1292_</v>
      </c>
      <c r="T265" s="121">
        <v>1.0</v>
      </c>
      <c r="U265" s="120">
        <v>0.0</v>
      </c>
      <c r="V265" s="120">
        <v>0.0</v>
      </c>
      <c r="W265" s="120">
        <v>0.0</v>
      </c>
      <c r="X265" s="120">
        <v>0.0</v>
      </c>
      <c r="Y265" s="122">
        <f t="shared" si="13"/>
        <v>1</v>
      </c>
      <c r="Z265" s="143">
        <v>-4.435</v>
      </c>
      <c r="AA265" s="114" t="s">
        <v>353</v>
      </c>
      <c r="AB265" s="147">
        <v>3.6</v>
      </c>
      <c r="AC265" s="126" t="s">
        <v>297</v>
      </c>
      <c r="AD265" s="127">
        <v>0.92</v>
      </c>
      <c r="AE265" s="104" t="str">
        <f t="shared" si="14"/>
        <v>G8.5V(k)</v>
      </c>
      <c r="AF265" s="104" t="str">
        <f t="shared" si="5"/>
        <v>HIP_1292_</v>
      </c>
      <c r="AG265" s="103">
        <v>1.0</v>
      </c>
      <c r="AH265" s="104" t="str">
        <f t="shared" si="174"/>
        <v>HD_1237_</v>
      </c>
      <c r="AI265" s="92" t="s">
        <v>563</v>
      </c>
      <c r="AJ265" s="149">
        <v>5514.0</v>
      </c>
      <c r="AK265" s="45">
        <v>36.0</v>
      </c>
      <c r="AL265" s="3" t="s">
        <v>642</v>
      </c>
      <c r="AM265" s="130"/>
      <c r="AN265" s="130">
        <v>4.5</v>
      </c>
      <c r="AO265" s="131">
        <v>0.07</v>
      </c>
      <c r="AP265" s="3" t="s">
        <v>642</v>
      </c>
      <c r="AQ265" s="130">
        <v>0.07</v>
      </c>
      <c r="AR265" s="131">
        <v>0.03</v>
      </c>
      <c r="AS265" s="3" t="s">
        <v>642</v>
      </c>
      <c r="AT265" s="132">
        <f t="shared" si="15"/>
        <v>0.879758443</v>
      </c>
      <c r="AU265" s="133">
        <v>0.0</v>
      </c>
      <c r="AV265" s="150">
        <v>0.0</v>
      </c>
      <c r="AW265" s="3">
        <v>1.0</v>
      </c>
      <c r="AX265" s="67">
        <v>2.0</v>
      </c>
      <c r="AY265" s="67">
        <v>1.0</v>
      </c>
      <c r="AZ265" s="67">
        <f t="shared" si="17"/>
        <v>4</v>
      </c>
      <c r="BA265" s="135">
        <f t="shared" si="7"/>
        <v>1</v>
      </c>
      <c r="BB265" s="151" t="s">
        <v>385</v>
      </c>
      <c r="BC265" s="48" t="str">
        <f t="shared" ref="BC265:BD265" si="288">B265</f>
        <v>HIP_1292_</v>
      </c>
      <c r="BD265" s="106" t="str">
        <f t="shared" si="288"/>
        <v>HD_1237_</v>
      </c>
      <c r="BE265" s="137">
        <v>0.0</v>
      </c>
      <c r="BF265" s="48" t="s">
        <v>132</v>
      </c>
      <c r="BG265" s="50">
        <v>0.89315685</v>
      </c>
      <c r="BH265" s="50">
        <v>4.052823</v>
      </c>
      <c r="BI265" s="50">
        <v>-79.85118</v>
      </c>
      <c r="BJ265" s="50">
        <v>5.66306501</v>
      </c>
      <c r="BK265" s="50">
        <v>5.48639835</v>
      </c>
      <c r="BL265" s="50">
        <v>5.48639835</v>
      </c>
      <c r="BM265" s="50">
        <v>1.0</v>
      </c>
      <c r="BN265" s="50">
        <v>448.461599</v>
      </c>
      <c r="BO265" s="50">
        <v>444.398266</v>
      </c>
      <c r="BP265" s="50">
        <v>19.3216637</v>
      </c>
      <c r="BQ265" s="50">
        <v>23.0</v>
      </c>
      <c r="BR265" s="50">
        <v>41.4663902</v>
      </c>
      <c r="BS265" s="50">
        <v>37.4030569</v>
      </c>
      <c r="BT265" s="50">
        <v>1.62621987</v>
      </c>
      <c r="BU265" s="50">
        <v>23.0</v>
      </c>
      <c r="BV265" s="152">
        <v>5.74589521</v>
      </c>
      <c r="BW265" s="50">
        <v>4.15589521</v>
      </c>
      <c r="BX265" s="50">
        <v>0.46176613</v>
      </c>
      <c r="BY265" s="50">
        <v>9.0</v>
      </c>
      <c r="BZ265" s="139">
        <f t="shared" si="19"/>
        <v>0.8028683209</v>
      </c>
      <c r="CA265" s="140">
        <f t="shared" si="20"/>
        <v>45.70881896</v>
      </c>
      <c r="CB265" s="141">
        <f t="shared" si="21"/>
        <v>273.9494017</v>
      </c>
      <c r="CC265" s="141">
        <f t="shared" si="22"/>
        <v>10.47186209</v>
      </c>
      <c r="CD265" s="187">
        <f t="shared" si="23"/>
        <v>0.1492238753</v>
      </c>
    </row>
    <row r="266" ht="15.75" customHeight="1">
      <c r="A266" s="111">
        <f t="shared" si="9"/>
        <v>6.333940547</v>
      </c>
      <c r="B266" s="112" t="s">
        <v>1225</v>
      </c>
      <c r="C266" s="112" t="s">
        <v>1226</v>
      </c>
      <c r="D266" s="113">
        <v>7.64</v>
      </c>
      <c r="E266" s="111">
        <v>1.41</v>
      </c>
      <c r="F266" s="111">
        <v>0.01</v>
      </c>
      <c r="G266" s="114">
        <v>157.8796</v>
      </c>
      <c r="H266" s="114">
        <v>0.0366</v>
      </c>
      <c r="I266" s="114" t="s">
        <v>577</v>
      </c>
      <c r="J266" s="115">
        <f t="shared" si="10"/>
        <v>8.631630087</v>
      </c>
      <c r="K266" s="116" t="s">
        <v>896</v>
      </c>
      <c r="L266" s="193" t="s">
        <v>1227</v>
      </c>
      <c r="M266" s="114" t="s">
        <v>1013</v>
      </c>
      <c r="N266" s="154">
        <v>-1.18</v>
      </c>
      <c r="O266" s="118">
        <f t="shared" si="11"/>
        <v>7.451630087</v>
      </c>
      <c r="P266" s="119">
        <f t="shared" si="12"/>
        <v>-1.084652035</v>
      </c>
      <c r="Q266" s="114" t="s">
        <v>205</v>
      </c>
      <c r="R266" s="120" t="s">
        <v>287</v>
      </c>
      <c r="S266" s="97" t="str">
        <f t="shared" si="4"/>
        <v>HIP_45343_</v>
      </c>
      <c r="T266" s="121">
        <v>1.0</v>
      </c>
      <c r="U266" s="120">
        <v>0.0</v>
      </c>
      <c r="V266" s="120">
        <v>0.0</v>
      </c>
      <c r="W266" s="120">
        <v>0.0</v>
      </c>
      <c r="X266" s="120">
        <v>0.0</v>
      </c>
      <c r="Y266" s="122">
        <f t="shared" si="13"/>
        <v>1</v>
      </c>
      <c r="Z266" s="143">
        <v>-4.494</v>
      </c>
      <c r="AA266" s="114" t="s">
        <v>353</v>
      </c>
      <c r="AB266" s="147">
        <v>1.8</v>
      </c>
      <c r="AC266" s="126" t="s">
        <v>297</v>
      </c>
      <c r="AD266" s="127">
        <v>0.55</v>
      </c>
      <c r="AE266" s="104" t="str">
        <f t="shared" si="14"/>
        <v>M0V</v>
      </c>
      <c r="AF266" s="104" t="str">
        <f t="shared" si="5"/>
        <v>HIP_45343_</v>
      </c>
      <c r="AG266" s="103">
        <v>1.0</v>
      </c>
      <c r="AH266" s="104" t="str">
        <f t="shared" si="174"/>
        <v>HD_79210_</v>
      </c>
      <c r="AI266" s="197" t="s">
        <v>898</v>
      </c>
      <c r="AJ266" s="149">
        <v>4024.0</v>
      </c>
      <c r="AK266" s="45">
        <v>51.0</v>
      </c>
      <c r="AL266" s="3" t="s">
        <v>1057</v>
      </c>
      <c r="AM266" s="166"/>
      <c r="AN266" s="166">
        <v>4.68</v>
      </c>
      <c r="AO266" s="167">
        <v>0.07</v>
      </c>
      <c r="AP266" s="29" t="s">
        <v>1057</v>
      </c>
      <c r="AQ266" s="166">
        <v>-0.05</v>
      </c>
      <c r="AR266" s="167">
        <v>0.16</v>
      </c>
      <c r="AS266" s="29" t="s">
        <v>1057</v>
      </c>
      <c r="AT266" s="132">
        <f t="shared" si="15"/>
        <v>0.5902155989</v>
      </c>
      <c r="AU266" s="133">
        <v>0.0</v>
      </c>
      <c r="AV266" s="150">
        <v>0.0</v>
      </c>
      <c r="AW266" s="3">
        <v>1.0</v>
      </c>
      <c r="AX266" s="67">
        <v>2.0</v>
      </c>
      <c r="AY266" s="43">
        <v>0.0</v>
      </c>
      <c r="AZ266" s="43">
        <f t="shared" si="17"/>
        <v>3</v>
      </c>
      <c r="BA266" s="135">
        <f t="shared" si="7"/>
        <v>1</v>
      </c>
      <c r="BB266" s="151" t="s">
        <v>901</v>
      </c>
      <c r="BC266" s="48" t="str">
        <f t="shared" ref="BC266:BD266" si="289">B266</f>
        <v>HIP_45343_</v>
      </c>
      <c r="BD266" s="106" t="str">
        <f t="shared" si="289"/>
        <v>HD_79210_</v>
      </c>
      <c r="BE266" s="137">
        <v>0.0</v>
      </c>
      <c r="BF266" s="48" t="s">
        <v>293</v>
      </c>
      <c r="BG266" s="50">
        <v>0.56132612</v>
      </c>
      <c r="BH266" s="50">
        <v>138.59497</v>
      </c>
      <c r="BI266" s="50">
        <v>52.686626</v>
      </c>
      <c r="BJ266" s="50">
        <v>6.60637094</v>
      </c>
      <c r="BK266" s="50">
        <v>6.07637094</v>
      </c>
      <c r="BL266" s="50">
        <v>2.02545698</v>
      </c>
      <c r="BM266" s="50">
        <v>3.0</v>
      </c>
      <c r="BN266" s="50">
        <v>165.652015</v>
      </c>
      <c r="BO266" s="50">
        <v>164.062015</v>
      </c>
      <c r="BP266" s="50">
        <v>18.2291128</v>
      </c>
      <c r="BQ266" s="50">
        <v>9.0</v>
      </c>
      <c r="BR266" s="50">
        <v>15.4940155</v>
      </c>
      <c r="BS266" s="50">
        <v>13.9040155</v>
      </c>
      <c r="BT266" s="50">
        <v>1.54489061</v>
      </c>
      <c r="BU266" s="50">
        <v>9.0</v>
      </c>
      <c r="BV266" s="152">
        <v>5.22481769</v>
      </c>
      <c r="BW266" s="50">
        <v>2.57481769</v>
      </c>
      <c r="BX266" s="50">
        <v>0.17165451</v>
      </c>
      <c r="BY266" s="50">
        <v>15.0</v>
      </c>
      <c r="BZ266" s="139">
        <f t="shared" si="19"/>
        <v>0.2868626345</v>
      </c>
      <c r="CA266" s="140">
        <f t="shared" si="20"/>
        <v>45.28975799</v>
      </c>
      <c r="CB266" s="141">
        <f t="shared" si="21"/>
        <v>75.67064154</v>
      </c>
      <c r="CC266" s="141">
        <f t="shared" si="22"/>
        <v>22.65800418</v>
      </c>
      <c r="CD266" s="174">
        <f t="shared" si="23"/>
        <v>0.2473223999</v>
      </c>
    </row>
    <row r="267" ht="15.75" customHeight="1">
      <c r="A267" s="111">
        <f t="shared" si="9"/>
        <v>23.88961089</v>
      </c>
      <c r="B267" s="112" t="s">
        <v>1228</v>
      </c>
      <c r="C267" s="112" t="s">
        <v>1229</v>
      </c>
      <c r="D267" s="113">
        <v>6.53</v>
      </c>
      <c r="E267" s="111">
        <v>0.614</v>
      </c>
      <c r="F267" s="111">
        <v>0.001</v>
      </c>
      <c r="G267" s="114">
        <v>41.8592</v>
      </c>
      <c r="H267" s="114">
        <v>0.0252</v>
      </c>
      <c r="I267" s="114" t="s">
        <v>577</v>
      </c>
      <c r="J267" s="115">
        <f t="shared" si="10"/>
        <v>4.63895462</v>
      </c>
      <c r="K267" s="144" t="s">
        <v>368</v>
      </c>
      <c r="L267" s="145" t="s">
        <v>1230</v>
      </c>
      <c r="M267" s="114" t="s">
        <v>372</v>
      </c>
      <c r="N267" s="154">
        <v>-0.065</v>
      </c>
      <c r="O267" s="118">
        <f t="shared" si="11"/>
        <v>4.57395462</v>
      </c>
      <c r="P267" s="119">
        <f t="shared" si="12"/>
        <v>0.06641815204</v>
      </c>
      <c r="Q267" s="114" t="s">
        <v>205</v>
      </c>
      <c r="R267" s="120" t="s">
        <v>287</v>
      </c>
      <c r="S267" s="97" t="str">
        <f t="shared" si="4"/>
        <v>HIP_30314_</v>
      </c>
      <c r="T267" s="121">
        <v>1.0</v>
      </c>
      <c r="U267" s="120">
        <v>0.0</v>
      </c>
      <c r="V267" s="120">
        <v>0.0</v>
      </c>
      <c r="W267" s="120">
        <v>0.0</v>
      </c>
      <c r="X267" s="120">
        <v>0.0</v>
      </c>
      <c r="Y267" s="122">
        <f t="shared" si="13"/>
        <v>1</v>
      </c>
      <c r="Z267" s="143">
        <v>-4.32</v>
      </c>
      <c r="AA267" s="114" t="s">
        <v>377</v>
      </c>
      <c r="AB267" s="125">
        <v>15.3</v>
      </c>
      <c r="AC267" s="126" t="s">
        <v>297</v>
      </c>
      <c r="AD267" s="127">
        <v>1.08</v>
      </c>
      <c r="AE267" s="104" t="str">
        <f t="shared" si="14"/>
        <v>G0Vp_CH-0.3</v>
      </c>
      <c r="AF267" s="104" t="str">
        <f t="shared" si="5"/>
        <v>HIP_30314_</v>
      </c>
      <c r="AG267" s="103">
        <v>1.0</v>
      </c>
      <c r="AH267" s="104" t="str">
        <f t="shared" si="174"/>
        <v>HD_45270_</v>
      </c>
      <c r="AI267" s="198" t="s">
        <v>504</v>
      </c>
      <c r="AJ267" s="149">
        <v>5913.0</v>
      </c>
      <c r="AK267" s="45">
        <v>80.0</v>
      </c>
      <c r="AL267" s="3" t="s">
        <v>595</v>
      </c>
      <c r="AM267" s="166"/>
      <c r="AN267" s="166">
        <v>4.43</v>
      </c>
      <c r="AO267" s="167" t="s">
        <v>429</v>
      </c>
      <c r="AP267" s="29" t="s">
        <v>822</v>
      </c>
      <c r="AQ267" s="166">
        <v>-0.05</v>
      </c>
      <c r="AR267" s="167">
        <v>0.04</v>
      </c>
      <c r="AS267" s="29" t="s">
        <v>822</v>
      </c>
      <c r="AT267" s="132">
        <f t="shared" si="15"/>
        <v>1.02859868</v>
      </c>
      <c r="AU267" s="133">
        <v>0.0</v>
      </c>
      <c r="AV267" s="150">
        <v>0.0</v>
      </c>
      <c r="AW267" s="3">
        <v>1.0</v>
      </c>
      <c r="AX267" s="43">
        <v>0.0</v>
      </c>
      <c r="AY267" s="67">
        <v>1.0</v>
      </c>
      <c r="AZ267" s="43">
        <f t="shared" si="17"/>
        <v>2</v>
      </c>
      <c r="BA267" s="135">
        <f t="shared" si="7"/>
        <v>1</v>
      </c>
      <c r="BB267" s="136" t="s">
        <v>320</v>
      </c>
      <c r="BC267" s="48" t="str">
        <f t="shared" ref="BC267:BD267" si="290">B267</f>
        <v>HIP_30314_</v>
      </c>
      <c r="BD267" s="106" t="str">
        <f t="shared" si="290"/>
        <v>HD_45270_</v>
      </c>
      <c r="BE267" s="137">
        <v>0.0</v>
      </c>
      <c r="BF267" s="48" t="s">
        <v>208</v>
      </c>
      <c r="BG267" s="50">
        <v>1.04892826</v>
      </c>
      <c r="BH267" s="50">
        <v>95.62892</v>
      </c>
      <c r="BI267" s="50">
        <v>-60.21865</v>
      </c>
      <c r="BJ267" s="50">
        <v>102.577734</v>
      </c>
      <c r="BK267" s="50">
        <v>101.517734</v>
      </c>
      <c r="BL267" s="50">
        <v>16.9196223</v>
      </c>
      <c r="BM267" s="50">
        <v>6.0</v>
      </c>
      <c r="BN267" s="50">
        <v>8294.83978</v>
      </c>
      <c r="BO267" s="50">
        <v>8222.93644</v>
      </c>
      <c r="BP267" s="50">
        <v>20.203775</v>
      </c>
      <c r="BQ267" s="50">
        <v>407.0</v>
      </c>
      <c r="BR267" s="169">
        <v>763.319893</v>
      </c>
      <c r="BS267" s="50">
        <v>691.593226</v>
      </c>
      <c r="BT267" s="50">
        <v>1.70343159</v>
      </c>
      <c r="BU267" s="50">
        <v>406.0</v>
      </c>
      <c r="BV267" s="152">
        <v>9.59818798</v>
      </c>
      <c r="BW267" s="50">
        <v>8.53818798</v>
      </c>
      <c r="BX267" s="50">
        <v>1.42303133</v>
      </c>
      <c r="BY267" s="50">
        <v>6.0</v>
      </c>
      <c r="BZ267" s="139">
        <f t="shared" si="19"/>
        <v>1.079466269</v>
      </c>
      <c r="CA267" s="140">
        <f t="shared" si="20"/>
        <v>45.18559444</v>
      </c>
      <c r="CB267" s="141">
        <f t="shared" si="21"/>
        <v>394.1844818</v>
      </c>
      <c r="CC267" s="141">
        <f t="shared" si="22"/>
        <v>8.335344865</v>
      </c>
      <c r="CD267" s="187">
        <f t="shared" si="23"/>
        <v>0.1256615424</v>
      </c>
    </row>
    <row r="268" ht="15.75" customHeight="1">
      <c r="A268" s="111">
        <f t="shared" si="9"/>
        <v>14.37050024</v>
      </c>
      <c r="B268" s="112" t="s">
        <v>1231</v>
      </c>
      <c r="C268" s="112" t="s">
        <v>1232</v>
      </c>
      <c r="D268" s="113">
        <v>6.66</v>
      </c>
      <c r="E268" s="111">
        <v>0.734</v>
      </c>
      <c r="F268" s="111">
        <v>0.001</v>
      </c>
      <c r="G268" s="114">
        <v>69.587</v>
      </c>
      <c r="H268" s="114">
        <v>0.0258</v>
      </c>
      <c r="I268" s="114" t="s">
        <v>577</v>
      </c>
      <c r="J268" s="115">
        <f t="shared" si="10"/>
        <v>5.872640569</v>
      </c>
      <c r="K268" s="144" t="s">
        <v>368</v>
      </c>
      <c r="L268" s="157" t="s">
        <v>1233</v>
      </c>
      <c r="M268" s="114" t="s">
        <v>281</v>
      </c>
      <c r="N268" s="154">
        <v>-0.19</v>
      </c>
      <c r="O268" s="118">
        <f t="shared" si="11"/>
        <v>5.682640569</v>
      </c>
      <c r="P268" s="119">
        <f t="shared" si="12"/>
        <v>-0.3770562276</v>
      </c>
      <c r="Q268" s="114" t="s">
        <v>205</v>
      </c>
      <c r="R268" s="120" t="s">
        <v>287</v>
      </c>
      <c r="S268" s="97" t="str">
        <f t="shared" si="4"/>
        <v>HIP_78775_</v>
      </c>
      <c r="T268" s="121">
        <v>1.0</v>
      </c>
      <c r="U268" s="120">
        <v>0.0</v>
      </c>
      <c r="V268" s="120">
        <v>0.0</v>
      </c>
      <c r="W268" s="120">
        <v>0.0</v>
      </c>
      <c r="X268" s="120">
        <v>0.0</v>
      </c>
      <c r="Y268" s="122">
        <f t="shared" si="13"/>
        <v>1</v>
      </c>
      <c r="Z268" s="146">
        <v>-4.985</v>
      </c>
      <c r="AA268" s="114" t="s">
        <v>537</v>
      </c>
      <c r="AB268" s="147">
        <v>1.8</v>
      </c>
      <c r="AC268" s="126" t="s">
        <v>297</v>
      </c>
      <c r="AD268" s="127">
        <v>0.87</v>
      </c>
      <c r="AE268" s="104" t="str">
        <f t="shared" si="14"/>
        <v>K0V_Fe-1.2</v>
      </c>
      <c r="AF268" s="104" t="str">
        <f t="shared" si="5"/>
        <v>HIP_78775_</v>
      </c>
      <c r="AG268" s="103">
        <v>1.0</v>
      </c>
      <c r="AH268" s="104" t="str">
        <f t="shared" si="174"/>
        <v>HD_144579_</v>
      </c>
      <c r="AI268" s="148" t="s">
        <v>379</v>
      </c>
      <c r="AJ268" s="149">
        <v>5321.0</v>
      </c>
      <c r="AK268" s="45">
        <v>44.0</v>
      </c>
      <c r="AL268" s="3" t="s">
        <v>518</v>
      </c>
      <c r="AM268" s="130"/>
      <c r="AN268" s="130">
        <v>4.55</v>
      </c>
      <c r="AO268" s="131">
        <v>0.01</v>
      </c>
      <c r="AP268" s="3" t="s">
        <v>518</v>
      </c>
      <c r="AQ268" s="130">
        <v>-0.64</v>
      </c>
      <c r="AR268" s="131">
        <v>0.06</v>
      </c>
      <c r="AS268" s="3" t="s">
        <v>518</v>
      </c>
      <c r="AT268" s="132">
        <f t="shared" si="15"/>
        <v>0.7623212274</v>
      </c>
      <c r="AU268" s="133">
        <v>0.0</v>
      </c>
      <c r="AV268" s="150">
        <v>0.0</v>
      </c>
      <c r="AW268" s="3">
        <v>1.0</v>
      </c>
      <c r="AX268" s="67">
        <v>2.0</v>
      </c>
      <c r="AY268" s="67">
        <v>1.0</v>
      </c>
      <c r="AZ268" s="67">
        <f t="shared" si="17"/>
        <v>4</v>
      </c>
      <c r="BA268" s="135">
        <f t="shared" si="7"/>
        <v>1</v>
      </c>
      <c r="BB268" s="151" t="s">
        <v>385</v>
      </c>
      <c r="BC268" s="48" t="str">
        <f t="shared" ref="BC268:BD268" si="291">B268</f>
        <v>HIP_78775_</v>
      </c>
      <c r="BD268" s="106" t="str">
        <f t="shared" si="291"/>
        <v>HD_144579_</v>
      </c>
      <c r="BE268" s="177" t="s">
        <v>539</v>
      </c>
      <c r="BF268" s="48" t="s">
        <v>406</v>
      </c>
      <c r="BG268" s="50">
        <v>0.81996128</v>
      </c>
      <c r="BH268" s="50">
        <v>241.23663</v>
      </c>
      <c r="BI268" s="50">
        <v>39.15651</v>
      </c>
      <c r="BJ268" s="50">
        <v>7.14575757</v>
      </c>
      <c r="BK268" s="50">
        <v>6.96909091</v>
      </c>
      <c r="BL268" s="50">
        <v>6.96909091</v>
      </c>
      <c r="BM268" s="50">
        <v>1.0</v>
      </c>
      <c r="BN268" s="50">
        <v>570.856363</v>
      </c>
      <c r="BO268" s="50">
        <v>564.496363</v>
      </c>
      <c r="BP268" s="50">
        <v>15.6804545</v>
      </c>
      <c r="BQ268" s="50">
        <v>36.0</v>
      </c>
      <c r="BR268" s="50">
        <v>53.7229778</v>
      </c>
      <c r="BS268" s="50">
        <v>47.5396445</v>
      </c>
      <c r="BT268" s="50">
        <v>1.35827556</v>
      </c>
      <c r="BU268" s="50">
        <v>35.0</v>
      </c>
      <c r="BV268" s="152">
        <v>5.34503101</v>
      </c>
      <c r="BW268" s="50">
        <v>4.10836434</v>
      </c>
      <c r="BX268" s="50">
        <v>0.58690919</v>
      </c>
      <c r="BY268" s="50">
        <v>7.0</v>
      </c>
      <c r="BZ268" s="139">
        <f t="shared" si="19"/>
        <v>0.647846156</v>
      </c>
      <c r="CA268" s="140">
        <f t="shared" si="20"/>
        <v>45.08167045</v>
      </c>
      <c r="CB268" s="141">
        <f t="shared" si="21"/>
        <v>204.1954167</v>
      </c>
      <c r="CC268" s="141">
        <f t="shared" si="22"/>
        <v>11.9879361</v>
      </c>
      <c r="CD268" s="187">
        <f t="shared" si="23"/>
        <v>0.1556348634</v>
      </c>
    </row>
    <row r="269" ht="15.75" customHeight="1">
      <c r="A269" s="111">
        <f t="shared" si="9"/>
        <v>19.30889599</v>
      </c>
      <c r="B269" s="112" t="s">
        <v>1234</v>
      </c>
      <c r="C269" s="112" t="s">
        <v>1235</v>
      </c>
      <c r="D269" s="113">
        <v>6.61</v>
      </c>
      <c r="E269" s="111">
        <v>0.724</v>
      </c>
      <c r="F269" s="111">
        <v>0.014</v>
      </c>
      <c r="G269" s="114">
        <v>51.7896</v>
      </c>
      <c r="H269" s="114">
        <v>0.0486</v>
      </c>
      <c r="I269" s="114" t="s">
        <v>577</v>
      </c>
      <c r="J269" s="115">
        <f t="shared" si="10"/>
        <v>5.181212784</v>
      </c>
      <c r="K269" s="144" t="s">
        <v>368</v>
      </c>
      <c r="L269" s="145" t="s">
        <v>545</v>
      </c>
      <c r="M269" s="114" t="s">
        <v>372</v>
      </c>
      <c r="N269" s="154">
        <v>-0.14</v>
      </c>
      <c r="O269" s="118">
        <f t="shared" si="11"/>
        <v>5.041212784</v>
      </c>
      <c r="P269" s="119">
        <f t="shared" si="12"/>
        <v>-0.1204851135</v>
      </c>
      <c r="Q269" s="114" t="s">
        <v>205</v>
      </c>
      <c r="R269" s="120" t="s">
        <v>287</v>
      </c>
      <c r="S269" s="97" t="str">
        <f t="shared" si="4"/>
        <v>HIP_100925_</v>
      </c>
      <c r="T269" s="121">
        <v>1.0</v>
      </c>
      <c r="U269" s="120">
        <v>0.0</v>
      </c>
      <c r="V269" s="120">
        <v>0.0</v>
      </c>
      <c r="W269" s="120">
        <v>0.0</v>
      </c>
      <c r="X269" s="120">
        <v>0.0</v>
      </c>
      <c r="Y269" s="122">
        <f t="shared" si="13"/>
        <v>1</v>
      </c>
      <c r="Z269" s="143">
        <v>-4.9</v>
      </c>
      <c r="AA269" s="114" t="s">
        <v>377</v>
      </c>
      <c r="AB269" s="147">
        <v>1.8</v>
      </c>
      <c r="AC269" s="126" t="s">
        <v>297</v>
      </c>
      <c r="AD269" s="127">
        <v>0.94</v>
      </c>
      <c r="AE269" s="104" t="str">
        <f t="shared" si="14"/>
        <v>G8V</v>
      </c>
      <c r="AF269" s="104" t="str">
        <f t="shared" si="5"/>
        <v>HIP_100925_</v>
      </c>
      <c r="AG269" s="103">
        <v>1.0</v>
      </c>
      <c r="AH269" s="104" t="str">
        <f t="shared" si="174"/>
        <v>HD_194640_</v>
      </c>
      <c r="AI269" s="66" t="s">
        <v>379</v>
      </c>
      <c r="AJ269" s="149">
        <v>5530.0</v>
      </c>
      <c r="AK269" s="45">
        <v>44.0</v>
      </c>
      <c r="AL269" s="3" t="s">
        <v>687</v>
      </c>
      <c r="AM269" s="130"/>
      <c r="AN269" s="130">
        <v>4.49</v>
      </c>
      <c r="AO269" s="131">
        <v>0.06</v>
      </c>
      <c r="AP269" s="3" t="s">
        <v>687</v>
      </c>
      <c r="AQ269" s="130">
        <v>-0.03</v>
      </c>
      <c r="AR269" s="131">
        <v>0.03</v>
      </c>
      <c r="AS269" s="3" t="s">
        <v>687</v>
      </c>
      <c r="AT269" s="132">
        <f t="shared" si="15"/>
        <v>0.9483307337</v>
      </c>
      <c r="AU269" s="133">
        <v>0.0</v>
      </c>
      <c r="AV269" s="150">
        <v>0.0</v>
      </c>
      <c r="AW269" s="3">
        <v>1.0</v>
      </c>
      <c r="AX269" s="67">
        <v>2.0</v>
      </c>
      <c r="AY269" s="67">
        <v>1.0</v>
      </c>
      <c r="AZ269" s="67">
        <f t="shared" si="17"/>
        <v>4</v>
      </c>
      <c r="BA269" s="135">
        <f t="shared" si="7"/>
        <v>1</v>
      </c>
      <c r="BB269" s="151" t="s">
        <v>385</v>
      </c>
      <c r="BC269" s="48" t="str">
        <f t="shared" ref="BC269:BD269" si="292">B269</f>
        <v>HIP_100925_</v>
      </c>
      <c r="BD269" s="106" t="str">
        <f t="shared" si="292"/>
        <v>HD_194640_</v>
      </c>
      <c r="BE269" s="137">
        <v>0.0</v>
      </c>
      <c r="BF269" s="48" t="s">
        <v>56</v>
      </c>
      <c r="BG269" s="50">
        <v>0.91326719</v>
      </c>
      <c r="BH269" s="50">
        <v>306.93436</v>
      </c>
      <c r="BI269" s="50">
        <v>-30.867846</v>
      </c>
      <c r="BJ269" s="50">
        <v>5.76912436</v>
      </c>
      <c r="BK269" s="50">
        <v>5.59245769</v>
      </c>
      <c r="BL269" s="50">
        <v>5.59245769</v>
      </c>
      <c r="BM269" s="50">
        <v>1.0</v>
      </c>
      <c r="BN269" s="50">
        <v>456.522406</v>
      </c>
      <c r="BO269" s="50">
        <v>452.989073</v>
      </c>
      <c r="BP269" s="50">
        <v>22.6494536</v>
      </c>
      <c r="BQ269" s="50">
        <v>20.0</v>
      </c>
      <c r="BR269" s="50">
        <v>41.6617461</v>
      </c>
      <c r="BS269" s="50">
        <v>38.1284128</v>
      </c>
      <c r="BT269" s="50">
        <v>1.90642064</v>
      </c>
      <c r="BU269" s="50">
        <v>20.0</v>
      </c>
      <c r="BV269" s="152">
        <v>5.1791025</v>
      </c>
      <c r="BW269" s="50">
        <v>3.76576917</v>
      </c>
      <c r="BX269" s="50">
        <v>0.47072115</v>
      </c>
      <c r="BY269" s="50">
        <v>8.0</v>
      </c>
      <c r="BZ269" s="139">
        <f t="shared" si="19"/>
        <v>0.8704772861</v>
      </c>
      <c r="CA269" s="140">
        <f t="shared" si="20"/>
        <v>45.08167045</v>
      </c>
      <c r="CB269" s="141">
        <f t="shared" si="21"/>
        <v>305.963785</v>
      </c>
      <c r="CC269" s="141">
        <f t="shared" si="22"/>
        <v>9.949410285</v>
      </c>
      <c r="CD269" s="187">
        <f t="shared" si="23"/>
        <v>0.1440450332</v>
      </c>
    </row>
    <row r="270" ht="15.75" customHeight="1">
      <c r="A270" s="111">
        <f t="shared" si="9"/>
        <v>14.67295452</v>
      </c>
      <c r="B270" s="112" t="s">
        <v>1236</v>
      </c>
      <c r="C270" s="112" t="s">
        <v>1237</v>
      </c>
      <c r="D270" s="113">
        <v>6.71</v>
      </c>
      <c r="E270" s="111">
        <v>0.882</v>
      </c>
      <c r="F270" s="111">
        <v>0.022</v>
      </c>
      <c r="G270" s="114">
        <v>68.1526</v>
      </c>
      <c r="H270" s="114">
        <v>0.0746</v>
      </c>
      <c r="I270" s="114" t="s">
        <v>577</v>
      </c>
      <c r="J270" s="115">
        <f t="shared" si="10"/>
        <v>5.877412143</v>
      </c>
      <c r="K270" s="144" t="s">
        <v>368</v>
      </c>
      <c r="L270" s="157" t="s">
        <v>1238</v>
      </c>
      <c r="M270" s="114" t="s">
        <v>372</v>
      </c>
      <c r="N270" s="154">
        <v>-0.23</v>
      </c>
      <c r="O270" s="118">
        <f t="shared" si="11"/>
        <v>5.647412143</v>
      </c>
      <c r="P270" s="119">
        <f t="shared" si="12"/>
        <v>-0.3629648574</v>
      </c>
      <c r="Q270" s="114" t="s">
        <v>205</v>
      </c>
      <c r="R270" s="120" t="s">
        <v>287</v>
      </c>
      <c r="S270" s="97" t="str">
        <f t="shared" si="4"/>
        <v>HIP_33817_</v>
      </c>
      <c r="T270" s="121">
        <v>1.0</v>
      </c>
      <c r="U270" s="120">
        <v>0.0</v>
      </c>
      <c r="V270" s="120">
        <v>0.0</v>
      </c>
      <c r="W270" s="120">
        <v>0.0</v>
      </c>
      <c r="X270" s="120">
        <v>0.0</v>
      </c>
      <c r="Y270" s="122">
        <f t="shared" si="13"/>
        <v>1</v>
      </c>
      <c r="Z270" s="143">
        <v>-4.59</v>
      </c>
      <c r="AA270" s="114" t="s">
        <v>522</v>
      </c>
      <c r="AB270" s="147">
        <v>2.9</v>
      </c>
      <c r="AC270" s="126" t="s">
        <v>297</v>
      </c>
      <c r="AD270" s="127">
        <v>0.85</v>
      </c>
      <c r="AE270" s="104" t="str">
        <f t="shared" si="14"/>
        <v>K1V(k)</v>
      </c>
      <c r="AF270" s="104" t="str">
        <f t="shared" si="5"/>
        <v>HIP_33817_</v>
      </c>
      <c r="AG270" s="103">
        <v>1.0</v>
      </c>
      <c r="AH270" s="104" t="str">
        <f t="shared" si="174"/>
        <v>HD_52698_</v>
      </c>
      <c r="AI270" s="92" t="s">
        <v>563</v>
      </c>
      <c r="AJ270" s="149">
        <v>5177.0</v>
      </c>
      <c r="AK270" s="45">
        <v>51.0</v>
      </c>
      <c r="AL270" s="3" t="s">
        <v>944</v>
      </c>
      <c r="AM270" s="130"/>
      <c r="AN270" s="130">
        <v>4.44</v>
      </c>
      <c r="AO270" s="131">
        <v>0.09</v>
      </c>
      <c r="AP270" s="3" t="s">
        <v>944</v>
      </c>
      <c r="AQ270" s="130">
        <v>0.16</v>
      </c>
      <c r="AR270" s="131">
        <v>0.06</v>
      </c>
      <c r="AS270" s="3" t="s">
        <v>944</v>
      </c>
      <c r="AT270" s="132">
        <f t="shared" si="15"/>
        <v>0.8184909583</v>
      </c>
      <c r="AU270" s="133">
        <v>0.0</v>
      </c>
      <c r="AV270" s="150">
        <v>0.0</v>
      </c>
      <c r="AW270" s="3">
        <v>1.0</v>
      </c>
      <c r="AX270" s="67">
        <v>2.0</v>
      </c>
      <c r="AY270" s="67">
        <v>1.0</v>
      </c>
      <c r="AZ270" s="67">
        <f t="shared" si="17"/>
        <v>4</v>
      </c>
      <c r="BA270" s="135">
        <f t="shared" si="7"/>
        <v>1</v>
      </c>
      <c r="BB270" s="151" t="s">
        <v>385</v>
      </c>
      <c r="BC270" s="48" t="str">
        <f t="shared" ref="BC270:BD270" si="293">B270</f>
        <v>HIP_33817_</v>
      </c>
      <c r="BD270" s="106" t="str">
        <f t="shared" si="293"/>
        <v>HD_52698_</v>
      </c>
      <c r="BE270" s="137">
        <v>0.0</v>
      </c>
      <c r="BF270" s="48" t="s">
        <v>222</v>
      </c>
      <c r="BG270" s="50">
        <v>0.91990558</v>
      </c>
      <c r="BH270" s="50">
        <v>105.30725</v>
      </c>
      <c r="BI270" s="50">
        <v>-25.948717</v>
      </c>
      <c r="BJ270" s="50">
        <v>7.59744788</v>
      </c>
      <c r="BK270" s="50">
        <v>7.06744788</v>
      </c>
      <c r="BL270" s="50">
        <v>2.35581596</v>
      </c>
      <c r="BM270" s="50">
        <v>3.0</v>
      </c>
      <c r="BN270" s="50">
        <v>193.294426</v>
      </c>
      <c r="BO270" s="50">
        <v>190.821093</v>
      </c>
      <c r="BP270" s="50">
        <v>13.6300781</v>
      </c>
      <c r="BQ270" s="50">
        <v>14.0</v>
      </c>
      <c r="BR270" s="50">
        <v>18.5484098</v>
      </c>
      <c r="BS270" s="50">
        <v>16.0750765</v>
      </c>
      <c r="BT270" s="50">
        <v>1.14821975</v>
      </c>
      <c r="BU270" s="50">
        <v>14.0</v>
      </c>
      <c r="BV270" s="152">
        <v>5.25174161</v>
      </c>
      <c r="BW270" s="50">
        <v>2.77840828</v>
      </c>
      <c r="BX270" s="50">
        <v>0.19845773</v>
      </c>
      <c r="BY270" s="50">
        <v>14.0</v>
      </c>
      <c r="BZ270" s="139">
        <f t="shared" si="19"/>
        <v>0.6584420696</v>
      </c>
      <c r="CA270" s="140">
        <f t="shared" si="20"/>
        <v>44.87453899</v>
      </c>
      <c r="CB270" s="141">
        <f t="shared" si="21"/>
        <v>211.6726178</v>
      </c>
      <c r="CC270" s="141">
        <f t="shared" si="22"/>
        <v>12.03016933</v>
      </c>
      <c r="CD270" s="187">
        <f t="shared" si="23"/>
        <v>0.1585649576</v>
      </c>
    </row>
    <row r="271" ht="15.75" customHeight="1">
      <c r="A271" s="111">
        <f t="shared" si="9"/>
        <v>22.84111492</v>
      </c>
      <c r="B271" s="112" t="s">
        <v>1239</v>
      </c>
      <c r="C271" s="112" t="s">
        <v>1240</v>
      </c>
      <c r="D271" s="113">
        <v>6.58</v>
      </c>
      <c r="E271" s="111">
        <v>0.665</v>
      </c>
      <c r="F271" s="111">
        <v>0.005</v>
      </c>
      <c r="G271" s="114">
        <v>43.7807</v>
      </c>
      <c r="H271" s="114">
        <v>0.0355</v>
      </c>
      <c r="I271" s="114" t="s">
        <v>577</v>
      </c>
      <c r="J271" s="115">
        <f t="shared" si="10"/>
        <v>4.786413506</v>
      </c>
      <c r="K271" s="144" t="s">
        <v>368</v>
      </c>
      <c r="L271" s="145" t="s">
        <v>1241</v>
      </c>
      <c r="M271" s="114" t="s">
        <v>281</v>
      </c>
      <c r="N271" s="154">
        <v>-0.095</v>
      </c>
      <c r="O271" s="118">
        <f t="shared" si="11"/>
        <v>4.691413506</v>
      </c>
      <c r="P271" s="119">
        <f t="shared" si="12"/>
        <v>0.01943459775</v>
      </c>
      <c r="Q271" s="114" t="s">
        <v>205</v>
      </c>
      <c r="R271" s="120" t="s">
        <v>287</v>
      </c>
      <c r="S271" s="97" t="str">
        <f t="shared" si="4"/>
        <v>HIP_116613_</v>
      </c>
      <c r="T271" s="121">
        <v>1.0</v>
      </c>
      <c r="U271" s="120">
        <v>0.0</v>
      </c>
      <c r="V271" s="120">
        <v>0.0</v>
      </c>
      <c r="W271" s="120">
        <v>0.0</v>
      </c>
      <c r="X271" s="120">
        <v>0.0</v>
      </c>
      <c r="Y271" s="122">
        <f t="shared" si="13"/>
        <v>1</v>
      </c>
      <c r="Z271" s="143">
        <v>-4.521</v>
      </c>
      <c r="AA271" s="114" t="s">
        <v>537</v>
      </c>
      <c r="AB271" s="147">
        <v>2.1</v>
      </c>
      <c r="AC271" s="126" t="s">
        <v>297</v>
      </c>
      <c r="AD271" s="127">
        <v>1.0</v>
      </c>
      <c r="AE271" s="104" t="str">
        <f t="shared" si="14"/>
        <v>G3V(k)</v>
      </c>
      <c r="AF271" s="104" t="str">
        <f t="shared" si="5"/>
        <v>HIP_116613_</v>
      </c>
      <c r="AG271" s="103">
        <v>1.0</v>
      </c>
      <c r="AH271" s="104" t="str">
        <f t="shared" si="174"/>
        <v>HD_222143_</v>
      </c>
      <c r="AI271" s="92" t="s">
        <v>563</v>
      </c>
      <c r="AJ271" s="149">
        <v>5900.0</v>
      </c>
      <c r="AK271" s="45">
        <v>20.0</v>
      </c>
      <c r="AL271" s="3" t="s">
        <v>1039</v>
      </c>
      <c r="AM271" s="166"/>
      <c r="AN271" s="166">
        <v>4.57</v>
      </c>
      <c r="AO271" s="167">
        <v>0.06</v>
      </c>
      <c r="AP271" s="29" t="s">
        <v>1039</v>
      </c>
      <c r="AQ271" s="166">
        <v>0.151</v>
      </c>
      <c r="AR271" s="167">
        <v>0.003</v>
      </c>
      <c r="AS271" s="29" t="s">
        <v>1039</v>
      </c>
      <c r="AT271" s="132">
        <f t="shared" si="15"/>
        <v>0.9787368058</v>
      </c>
      <c r="AU271" s="133">
        <v>0.0</v>
      </c>
      <c r="AV271" s="150">
        <v>0.0</v>
      </c>
      <c r="AW271" s="3">
        <v>1.0</v>
      </c>
      <c r="AX271" s="67">
        <v>2.0</v>
      </c>
      <c r="AY271" s="67">
        <v>1.0</v>
      </c>
      <c r="AZ271" s="67">
        <f t="shared" si="17"/>
        <v>4</v>
      </c>
      <c r="BA271" s="135">
        <f t="shared" si="7"/>
        <v>1</v>
      </c>
      <c r="BB271" s="151" t="s">
        <v>385</v>
      </c>
      <c r="BC271" s="48" t="str">
        <f t="shared" ref="BC271:BD271" si="294">B271</f>
        <v>HIP_116613_</v>
      </c>
      <c r="BD271" s="106" t="str">
        <f t="shared" si="294"/>
        <v>HD_222143_</v>
      </c>
      <c r="BE271" s="137">
        <v>0.0</v>
      </c>
      <c r="BF271" s="48" t="s">
        <v>119</v>
      </c>
      <c r="BG271" s="50">
        <v>0.85908024</v>
      </c>
      <c r="BH271" s="50">
        <v>354.4937</v>
      </c>
      <c r="BI271" s="50">
        <v>46.199436</v>
      </c>
      <c r="BJ271" s="50">
        <v>10.8837327</v>
      </c>
      <c r="BK271" s="50">
        <v>10.7070661</v>
      </c>
      <c r="BL271" s="50">
        <v>10.7070661</v>
      </c>
      <c r="BM271" s="50">
        <v>1.0</v>
      </c>
      <c r="BN271" s="50">
        <v>873.102351</v>
      </c>
      <c r="BO271" s="50">
        <v>867.272351</v>
      </c>
      <c r="BP271" s="50">
        <v>26.2809803</v>
      </c>
      <c r="BQ271" s="50">
        <v>33.0</v>
      </c>
      <c r="BR271" s="169">
        <v>78.7836849</v>
      </c>
      <c r="BS271" s="50">
        <v>72.9536849</v>
      </c>
      <c r="BT271" s="50">
        <v>2.21071772</v>
      </c>
      <c r="BU271" s="50">
        <v>33.0</v>
      </c>
      <c r="BV271" s="152">
        <v>5.38664722</v>
      </c>
      <c r="BW271" s="50">
        <v>4.50331388</v>
      </c>
      <c r="BX271" s="50">
        <v>0.90066278</v>
      </c>
      <c r="BY271" s="50">
        <v>5.0</v>
      </c>
      <c r="BZ271" s="139">
        <f t="shared" si="19"/>
        <v>1.022627103</v>
      </c>
      <c r="CA271" s="140">
        <f t="shared" si="20"/>
        <v>44.77133042</v>
      </c>
      <c r="CB271" s="141">
        <f t="shared" si="21"/>
        <v>377.7232651</v>
      </c>
      <c r="CC271" s="141">
        <f t="shared" si="22"/>
        <v>8.899822381</v>
      </c>
      <c r="CD271" s="187">
        <f t="shared" si="23"/>
        <v>0.1344702281</v>
      </c>
    </row>
    <row r="272" ht="15.75" customHeight="1">
      <c r="A272" s="111">
        <f t="shared" si="9"/>
        <v>21.80658864</v>
      </c>
      <c r="B272" s="112" t="s">
        <v>1242</v>
      </c>
      <c r="C272" s="112" t="s">
        <v>1243</v>
      </c>
      <c r="D272" s="113">
        <v>6.57</v>
      </c>
      <c r="E272" s="111">
        <v>0.665</v>
      </c>
      <c r="F272" s="111">
        <v>0.005</v>
      </c>
      <c r="G272" s="114">
        <v>45.8577</v>
      </c>
      <c r="H272" s="114">
        <v>0.0328</v>
      </c>
      <c r="I272" s="114" t="s">
        <v>577</v>
      </c>
      <c r="J272" s="115">
        <f t="shared" si="10"/>
        <v>4.877061344</v>
      </c>
      <c r="K272" s="144" t="s">
        <v>368</v>
      </c>
      <c r="L272" s="145" t="s">
        <v>1244</v>
      </c>
      <c r="M272" s="114" t="s">
        <v>281</v>
      </c>
      <c r="N272" s="154">
        <v>-0.08</v>
      </c>
      <c r="O272" s="118">
        <f t="shared" si="11"/>
        <v>4.797061344</v>
      </c>
      <c r="P272" s="119">
        <f t="shared" si="12"/>
        <v>-0.02282453767</v>
      </c>
      <c r="Q272" s="114" t="s">
        <v>205</v>
      </c>
      <c r="R272" s="120" t="s">
        <v>287</v>
      </c>
      <c r="S272" s="97" t="str">
        <f t="shared" si="4"/>
        <v>HIP_75809_</v>
      </c>
      <c r="T272" s="121">
        <v>1.0</v>
      </c>
      <c r="U272" s="120">
        <v>0.0</v>
      </c>
      <c r="V272" s="120">
        <v>0.0</v>
      </c>
      <c r="W272" s="120">
        <v>0.0</v>
      </c>
      <c r="X272" s="120">
        <v>0.0</v>
      </c>
      <c r="Y272" s="122">
        <f t="shared" si="13"/>
        <v>1</v>
      </c>
      <c r="Z272" s="143">
        <v>-4.27</v>
      </c>
      <c r="AA272" s="114" t="s">
        <v>1245</v>
      </c>
      <c r="AB272" s="147">
        <v>4.8</v>
      </c>
      <c r="AC272" s="126" t="s">
        <v>297</v>
      </c>
      <c r="AD272" s="127">
        <v>1.04</v>
      </c>
      <c r="AE272" s="104" t="str">
        <f t="shared" si="14"/>
        <v>G1.5V(n)</v>
      </c>
      <c r="AF272" s="104" t="str">
        <f t="shared" si="5"/>
        <v>HIP_75809_</v>
      </c>
      <c r="AG272" s="103">
        <v>1.0</v>
      </c>
      <c r="AH272" s="104" t="str">
        <f t="shared" si="174"/>
        <v>HD_139777_</v>
      </c>
      <c r="AI272" s="92" t="s">
        <v>563</v>
      </c>
      <c r="AJ272" s="149">
        <v>5771.0</v>
      </c>
      <c r="AK272" s="45">
        <v>5.0</v>
      </c>
      <c r="AL272" s="3" t="s">
        <v>954</v>
      </c>
      <c r="AM272" s="190"/>
      <c r="AN272" s="190">
        <v>4.4</v>
      </c>
      <c r="AO272" s="131">
        <v>0.2</v>
      </c>
      <c r="AP272" s="3" t="s">
        <v>954</v>
      </c>
      <c r="AQ272" s="190">
        <v>0.01</v>
      </c>
      <c r="AR272" s="131">
        <v>0.05</v>
      </c>
      <c r="AS272" s="3" t="s">
        <v>954</v>
      </c>
      <c r="AT272" s="132">
        <f t="shared" si="15"/>
        <v>0.9744021362</v>
      </c>
      <c r="AU272" s="191">
        <v>1.0</v>
      </c>
      <c r="AV272" s="150">
        <v>0.0</v>
      </c>
      <c r="AW272" s="3">
        <v>1.0</v>
      </c>
      <c r="AX272" s="67">
        <v>2.0</v>
      </c>
      <c r="AY272" s="67">
        <v>1.0</v>
      </c>
      <c r="AZ272" s="67">
        <f t="shared" si="17"/>
        <v>4</v>
      </c>
      <c r="BA272" s="135">
        <f t="shared" si="7"/>
        <v>1</v>
      </c>
      <c r="BB272" s="151" t="s">
        <v>385</v>
      </c>
      <c r="BC272" s="48" t="str">
        <f t="shared" ref="BC272:BD272" si="295">B272</f>
        <v>HIP_75809_</v>
      </c>
      <c r="BD272" s="106" t="str">
        <f t="shared" si="295"/>
        <v>HD_139777_</v>
      </c>
      <c r="BE272" s="137">
        <v>0.0</v>
      </c>
      <c r="BF272" s="48" t="s">
        <v>392</v>
      </c>
      <c r="BG272" s="50">
        <v>1.06549258</v>
      </c>
      <c r="BH272" s="50">
        <v>232.2966</v>
      </c>
      <c r="BI272" s="50">
        <v>80.4486</v>
      </c>
      <c r="BJ272" s="50">
        <v>10.0512681</v>
      </c>
      <c r="BK272" s="50">
        <v>9.87460147</v>
      </c>
      <c r="BL272" s="50">
        <v>9.87460147</v>
      </c>
      <c r="BM272" s="50">
        <v>1.0</v>
      </c>
      <c r="BN272" s="50">
        <v>808.852719</v>
      </c>
      <c r="BO272" s="50">
        <v>799.842719</v>
      </c>
      <c r="BP272" s="50">
        <v>15.6831906</v>
      </c>
      <c r="BQ272" s="50">
        <v>51.0</v>
      </c>
      <c r="BR272" s="169">
        <v>76.2914555</v>
      </c>
      <c r="BS272" s="50">
        <v>67.2814555</v>
      </c>
      <c r="BT272" s="50">
        <v>1.31924423</v>
      </c>
      <c r="BU272" s="50">
        <v>51.0</v>
      </c>
      <c r="BV272" s="152">
        <v>6.04381152</v>
      </c>
      <c r="BW272" s="50">
        <v>4.98381152</v>
      </c>
      <c r="BX272" s="50">
        <v>0.83063525</v>
      </c>
      <c r="BY272" s="50">
        <v>6.0</v>
      </c>
      <c r="BZ272" s="139">
        <f t="shared" si="19"/>
        <v>0.9740645347</v>
      </c>
      <c r="CA272" s="140">
        <f t="shared" si="20"/>
        <v>44.66835922</v>
      </c>
      <c r="CB272" s="141">
        <f t="shared" si="21"/>
        <v>344.3203681</v>
      </c>
      <c r="CC272" s="141">
        <f t="shared" si="22"/>
        <v>8.941892686</v>
      </c>
      <c r="CD272" s="187">
        <f t="shared" si="23"/>
        <v>0.1290009184</v>
      </c>
    </row>
    <row r="273" ht="15.75" customHeight="1">
      <c r="A273" s="111">
        <f t="shared" si="9"/>
        <v>16.79593941</v>
      </c>
      <c r="B273" s="112" t="s">
        <v>1246</v>
      </c>
      <c r="C273" s="112" t="s">
        <v>1247</v>
      </c>
      <c r="D273" s="113">
        <v>6.65</v>
      </c>
      <c r="E273" s="111">
        <v>0.749</v>
      </c>
      <c r="F273" s="111">
        <v>0.011</v>
      </c>
      <c r="G273" s="114">
        <v>59.5382</v>
      </c>
      <c r="H273" s="114">
        <v>0.0328</v>
      </c>
      <c r="I273" s="114" t="s">
        <v>577</v>
      </c>
      <c r="J273" s="115">
        <f t="shared" si="10"/>
        <v>5.523978503</v>
      </c>
      <c r="K273" s="144" t="s">
        <v>368</v>
      </c>
      <c r="L273" s="145" t="s">
        <v>1224</v>
      </c>
      <c r="M273" s="114" t="s">
        <v>372</v>
      </c>
      <c r="N273" s="154">
        <v>-0.15</v>
      </c>
      <c r="O273" s="118">
        <f t="shared" si="11"/>
        <v>5.373978503</v>
      </c>
      <c r="P273" s="119">
        <f t="shared" si="12"/>
        <v>-0.2535914012</v>
      </c>
      <c r="Q273" s="114" t="s">
        <v>205</v>
      </c>
      <c r="R273" s="120" t="s">
        <v>287</v>
      </c>
      <c r="S273" s="97" t="str">
        <f t="shared" si="4"/>
        <v>HIP_82588_</v>
      </c>
      <c r="T273" s="121">
        <v>1.0</v>
      </c>
      <c r="U273" s="120">
        <v>0.0</v>
      </c>
      <c r="V273" s="120">
        <v>0.0</v>
      </c>
      <c r="W273" s="120">
        <v>0.0</v>
      </c>
      <c r="X273" s="120">
        <v>0.0</v>
      </c>
      <c r="Y273" s="122">
        <f t="shared" si="13"/>
        <v>1</v>
      </c>
      <c r="Z273" s="143">
        <v>-4.448</v>
      </c>
      <c r="AA273" s="114" t="s">
        <v>408</v>
      </c>
      <c r="AB273" s="147">
        <v>3.1</v>
      </c>
      <c r="AC273" s="126" t="s">
        <v>297</v>
      </c>
      <c r="AD273" s="127">
        <v>0.92</v>
      </c>
      <c r="AE273" s="104" t="str">
        <f t="shared" si="14"/>
        <v>G8.5V(k)</v>
      </c>
      <c r="AF273" s="104" t="str">
        <f t="shared" si="5"/>
        <v>HIP_82588_</v>
      </c>
      <c r="AG273" s="103">
        <v>1.0</v>
      </c>
      <c r="AH273" s="104" t="str">
        <f t="shared" si="174"/>
        <v>HD_152391_</v>
      </c>
      <c r="AI273" s="92" t="s">
        <v>563</v>
      </c>
      <c r="AJ273" s="149">
        <v>5450.0</v>
      </c>
      <c r="AK273" s="45">
        <v>31.0</v>
      </c>
      <c r="AL273" s="3" t="s">
        <v>558</v>
      </c>
      <c r="AM273" s="130"/>
      <c r="AN273" s="130">
        <v>4.51</v>
      </c>
      <c r="AO273" s="131">
        <v>0.07</v>
      </c>
      <c r="AP273" s="3" t="s">
        <v>558</v>
      </c>
      <c r="AQ273" s="130">
        <v>0.003</v>
      </c>
      <c r="AR273" s="131">
        <v>0.022</v>
      </c>
      <c r="AS273" s="3" t="s">
        <v>558</v>
      </c>
      <c r="AT273" s="132">
        <f t="shared" si="15"/>
        <v>0.8376525977</v>
      </c>
      <c r="AU273" s="133">
        <v>0.0</v>
      </c>
      <c r="AV273" s="150">
        <v>0.0</v>
      </c>
      <c r="AW273" s="3">
        <v>1.0</v>
      </c>
      <c r="AX273" s="67">
        <v>2.0</v>
      </c>
      <c r="AY273" s="67">
        <v>1.0</v>
      </c>
      <c r="AZ273" s="67">
        <f t="shared" si="17"/>
        <v>4</v>
      </c>
      <c r="BA273" s="135">
        <f t="shared" si="7"/>
        <v>1</v>
      </c>
      <c r="BB273" s="151" t="s">
        <v>385</v>
      </c>
      <c r="BC273" s="48" t="str">
        <f t="shared" ref="BC273:BD273" si="296">B273</f>
        <v>HIP_82588_</v>
      </c>
      <c r="BD273" s="106" t="str">
        <f t="shared" si="296"/>
        <v>HD_152391_</v>
      </c>
      <c r="BE273" s="177" t="s">
        <v>539</v>
      </c>
      <c r="BF273" s="48" t="s">
        <v>424</v>
      </c>
      <c r="BG273" s="50">
        <v>0.88293273</v>
      </c>
      <c r="BH273" s="50">
        <v>253.24501</v>
      </c>
      <c r="BI273" s="50">
        <v>-0.0264211</v>
      </c>
      <c r="BJ273" s="50">
        <v>9.77807076</v>
      </c>
      <c r="BK273" s="50">
        <v>9.42473743</v>
      </c>
      <c r="BL273" s="50">
        <v>4.71236871</v>
      </c>
      <c r="BM273" s="50">
        <v>2.0</v>
      </c>
      <c r="BN273" s="50">
        <v>385.411866</v>
      </c>
      <c r="BO273" s="50">
        <v>381.701866</v>
      </c>
      <c r="BP273" s="50">
        <v>18.1762793</v>
      </c>
      <c r="BQ273" s="50">
        <v>21.0</v>
      </c>
      <c r="BR273" s="50">
        <v>35.8485561</v>
      </c>
      <c r="BS273" s="50">
        <v>32.1385561</v>
      </c>
      <c r="BT273" s="50">
        <v>1.53040743</v>
      </c>
      <c r="BU273" s="50">
        <v>21.0</v>
      </c>
      <c r="BV273" s="152">
        <v>5.73438964</v>
      </c>
      <c r="BW273" s="50">
        <v>3.96772297</v>
      </c>
      <c r="BX273" s="50">
        <v>0.3967723</v>
      </c>
      <c r="BY273" s="50">
        <v>10.0</v>
      </c>
      <c r="BZ273" s="139">
        <f t="shared" si="19"/>
        <v>0.746799983</v>
      </c>
      <c r="CA273" s="140">
        <f t="shared" si="20"/>
        <v>44.46312675</v>
      </c>
      <c r="CB273" s="141">
        <f t="shared" si="21"/>
        <v>245.7595042</v>
      </c>
      <c r="CC273" s="141">
        <f t="shared" si="22"/>
        <v>10.85785219</v>
      </c>
      <c r="CD273" s="187">
        <f t="shared" si="23"/>
        <v>0.1451571104</v>
      </c>
    </row>
    <row r="274" ht="15.75" customHeight="1">
      <c r="A274" s="111">
        <f t="shared" si="9"/>
        <v>21.20661392</v>
      </c>
      <c r="B274" s="112" t="s">
        <v>1248</v>
      </c>
      <c r="C274" s="112" t="s">
        <v>1249</v>
      </c>
      <c r="D274" s="113">
        <v>6.62</v>
      </c>
      <c r="E274" s="111">
        <v>0.696</v>
      </c>
      <c r="F274" s="111">
        <v>0.009</v>
      </c>
      <c r="G274" s="114">
        <v>47.1551</v>
      </c>
      <c r="H274" s="114">
        <v>0.0603</v>
      </c>
      <c r="I274" s="114" t="s">
        <v>577</v>
      </c>
      <c r="J274" s="115">
        <f t="shared" si="10"/>
        <v>4.987643351</v>
      </c>
      <c r="K274" s="144" t="s">
        <v>368</v>
      </c>
      <c r="L274" s="145" t="s">
        <v>627</v>
      </c>
      <c r="M274" s="114" t="s">
        <v>281</v>
      </c>
      <c r="N274" s="154">
        <v>-0.115</v>
      </c>
      <c r="O274" s="118">
        <f t="shared" si="11"/>
        <v>4.872643351</v>
      </c>
      <c r="P274" s="119">
        <f t="shared" si="12"/>
        <v>-0.05305734036</v>
      </c>
      <c r="Q274" s="114" t="s">
        <v>205</v>
      </c>
      <c r="R274" s="120" t="s">
        <v>287</v>
      </c>
      <c r="S274" s="97" t="str">
        <f t="shared" si="4"/>
        <v>HIP_14150_</v>
      </c>
      <c r="T274" s="121">
        <v>1.0</v>
      </c>
      <c r="U274" s="120">
        <v>0.0</v>
      </c>
      <c r="V274" s="120">
        <v>0.0</v>
      </c>
      <c r="W274" s="120">
        <v>0.0</v>
      </c>
      <c r="X274" s="120">
        <v>0.0</v>
      </c>
      <c r="Y274" s="122">
        <f t="shared" si="13"/>
        <v>1</v>
      </c>
      <c r="Z274" s="143">
        <v>-4.905</v>
      </c>
      <c r="AA274" s="114" t="s">
        <v>537</v>
      </c>
      <c r="AB274" s="147">
        <v>0.9</v>
      </c>
      <c r="AC274" s="126" t="s">
        <v>297</v>
      </c>
      <c r="AD274" s="127">
        <v>0.97</v>
      </c>
      <c r="AE274" s="104" t="str">
        <f t="shared" si="14"/>
        <v>G6V</v>
      </c>
      <c r="AF274" s="104" t="str">
        <f t="shared" si="5"/>
        <v>HIP_14150_</v>
      </c>
      <c r="AG274" s="103">
        <v>1.0</v>
      </c>
      <c r="AH274" s="104" t="str">
        <f t="shared" si="174"/>
        <v>HD_18803_</v>
      </c>
      <c r="AI274" s="66" t="s">
        <v>379</v>
      </c>
      <c r="AJ274" s="149">
        <v>5666.0</v>
      </c>
      <c r="AK274" s="45">
        <v>15.0</v>
      </c>
      <c r="AL274" s="3" t="s">
        <v>636</v>
      </c>
      <c r="AM274" s="130"/>
      <c r="AN274" s="130">
        <v>4.46</v>
      </c>
      <c r="AO274" s="131">
        <v>0.04</v>
      </c>
      <c r="AP274" s="3" t="s">
        <v>636</v>
      </c>
      <c r="AQ274" s="130">
        <v>0.15</v>
      </c>
      <c r="AR274" s="131">
        <v>0.03</v>
      </c>
      <c r="AS274" s="3" t="s">
        <v>636</v>
      </c>
      <c r="AT274" s="132">
        <f t="shared" si="15"/>
        <v>0.9762720013</v>
      </c>
      <c r="AU274" s="133">
        <v>0.0</v>
      </c>
      <c r="AV274" s="150">
        <v>0.0</v>
      </c>
      <c r="AW274" s="3">
        <v>1.0</v>
      </c>
      <c r="AX274" s="67">
        <v>2.0</v>
      </c>
      <c r="AY274" s="67">
        <v>1.0</v>
      </c>
      <c r="AZ274" s="67">
        <f t="shared" si="17"/>
        <v>4</v>
      </c>
      <c r="BA274" s="135">
        <f t="shared" si="7"/>
        <v>1</v>
      </c>
      <c r="BB274" s="151" t="s">
        <v>385</v>
      </c>
      <c r="BC274" s="48" t="str">
        <f t="shared" ref="BC274:BD274" si="297">B274</f>
        <v>HIP_14150_</v>
      </c>
      <c r="BD274" s="106" t="str">
        <f t="shared" si="297"/>
        <v>HD_18803_</v>
      </c>
      <c r="BE274" s="177" t="s">
        <v>539</v>
      </c>
      <c r="BF274" s="48" t="s">
        <v>135</v>
      </c>
      <c r="BG274" s="50">
        <v>0.96032817</v>
      </c>
      <c r="BH274" s="50">
        <v>45.608444</v>
      </c>
      <c r="BI274" s="50">
        <v>26.60924</v>
      </c>
      <c r="BJ274" s="50">
        <v>9.17620581</v>
      </c>
      <c r="BK274" s="50">
        <v>8.82287248</v>
      </c>
      <c r="BL274" s="50">
        <v>4.41143624</v>
      </c>
      <c r="BM274" s="50">
        <v>2.0</v>
      </c>
      <c r="BN274" s="50">
        <v>360.683002</v>
      </c>
      <c r="BO274" s="50">
        <v>357.326335</v>
      </c>
      <c r="BP274" s="50">
        <v>18.8066492</v>
      </c>
      <c r="BQ274" s="50">
        <v>19.0</v>
      </c>
      <c r="BR274" s="50">
        <v>33.2474943</v>
      </c>
      <c r="BS274" s="50">
        <v>30.0674943</v>
      </c>
      <c r="BT274" s="50">
        <v>1.67041635</v>
      </c>
      <c r="BU274" s="50">
        <v>18.0</v>
      </c>
      <c r="BV274" s="152">
        <v>5.478703</v>
      </c>
      <c r="BW274" s="50">
        <v>3.71203634</v>
      </c>
      <c r="BX274" s="50">
        <v>0.37120363</v>
      </c>
      <c r="BY274" s="50">
        <v>10.0</v>
      </c>
      <c r="BZ274" s="139">
        <f t="shared" si="19"/>
        <v>0.9407437243</v>
      </c>
      <c r="CA274" s="140">
        <f t="shared" si="20"/>
        <v>44.36086439</v>
      </c>
      <c r="CB274" s="141">
        <f t="shared" si="21"/>
        <v>338.3910861</v>
      </c>
      <c r="CC274" s="141">
        <f t="shared" si="22"/>
        <v>9.421465381</v>
      </c>
      <c r="CD274" s="187">
        <f t="shared" si="23"/>
        <v>0.1373581419</v>
      </c>
    </row>
    <row r="275" ht="15.75" customHeight="1">
      <c r="A275" s="111">
        <f t="shared" si="9"/>
        <v>3.562646647</v>
      </c>
      <c r="B275" s="112" t="s">
        <v>1250</v>
      </c>
      <c r="C275" s="112" t="s">
        <v>1251</v>
      </c>
      <c r="D275" s="113">
        <v>8.09</v>
      </c>
      <c r="E275" s="111">
        <v>1.56</v>
      </c>
      <c r="F275" s="111">
        <v>0.04</v>
      </c>
      <c r="G275" s="114">
        <v>280.6902</v>
      </c>
      <c r="H275" s="114">
        <v>0.0429</v>
      </c>
      <c r="I275" s="114" t="s">
        <v>577</v>
      </c>
      <c r="J275" s="115">
        <f t="shared" si="10"/>
        <v>10.33113625</v>
      </c>
      <c r="K275" s="116" t="s">
        <v>896</v>
      </c>
      <c r="L275" s="193" t="s">
        <v>1252</v>
      </c>
      <c r="M275" s="114" t="s">
        <v>1253</v>
      </c>
      <c r="N275" s="154">
        <v>-1.58</v>
      </c>
      <c r="O275" s="118">
        <f t="shared" si="11"/>
        <v>8.75113625</v>
      </c>
      <c r="P275" s="119">
        <f t="shared" si="12"/>
        <v>-1.6044545</v>
      </c>
      <c r="Q275" s="114" t="s">
        <v>530</v>
      </c>
      <c r="R275" s="120">
        <v>7.0</v>
      </c>
      <c r="S275" s="97" t="str">
        <f t="shared" si="4"/>
        <v>HIP_1475_</v>
      </c>
      <c r="T275" s="121">
        <v>1.0</v>
      </c>
      <c r="U275" s="120">
        <v>0.0</v>
      </c>
      <c r="V275" s="155">
        <v>2.0</v>
      </c>
      <c r="W275" s="120">
        <v>0.0</v>
      </c>
      <c r="X275" s="120">
        <v>0.0</v>
      </c>
      <c r="Y275" s="156">
        <f t="shared" si="13"/>
        <v>3</v>
      </c>
      <c r="Z275" s="146">
        <v>-5.205</v>
      </c>
      <c r="AA275" s="114" t="s">
        <v>353</v>
      </c>
      <c r="AB275" s="147">
        <v>0.9</v>
      </c>
      <c r="AC275" s="126" t="s">
        <v>297</v>
      </c>
      <c r="AD275" s="127">
        <v>0.47</v>
      </c>
      <c r="AE275" s="104" t="str">
        <f t="shared" si="14"/>
        <v>M1.5V</v>
      </c>
      <c r="AF275" s="104" t="str">
        <f t="shared" si="5"/>
        <v>HIP_1475_</v>
      </c>
      <c r="AG275" s="103">
        <v>1.0</v>
      </c>
      <c r="AH275" s="104" t="str">
        <f t="shared" si="174"/>
        <v>HD_1326_</v>
      </c>
      <c r="AI275" s="197" t="s">
        <v>898</v>
      </c>
      <c r="AJ275" s="149">
        <v>3615.0</v>
      </c>
      <c r="AK275" s="45">
        <v>51.0</v>
      </c>
      <c r="AL275" s="3" t="s">
        <v>1057</v>
      </c>
      <c r="AM275" s="166"/>
      <c r="AN275" s="166">
        <v>4.91</v>
      </c>
      <c r="AO275" s="167">
        <v>0.07</v>
      </c>
      <c r="AP275" s="29" t="s">
        <v>1057</v>
      </c>
      <c r="AQ275" s="166">
        <v>-0.26</v>
      </c>
      <c r="AR275" s="167">
        <v>0.16</v>
      </c>
      <c r="AS275" s="29" t="s">
        <v>1057</v>
      </c>
      <c r="AT275" s="132">
        <f t="shared" si="15"/>
        <v>0.4019840224</v>
      </c>
      <c r="AU275" s="133">
        <v>0.0</v>
      </c>
      <c r="AV275" s="150">
        <v>0.0</v>
      </c>
      <c r="AW275" s="3">
        <v>1.0</v>
      </c>
      <c r="AX275" s="67">
        <v>2.0</v>
      </c>
      <c r="AY275" s="43">
        <v>0.0</v>
      </c>
      <c r="AZ275" s="43">
        <f t="shared" si="17"/>
        <v>3</v>
      </c>
      <c r="BA275" s="135">
        <f t="shared" si="7"/>
        <v>3</v>
      </c>
      <c r="BB275" s="151" t="s">
        <v>901</v>
      </c>
      <c r="BC275" s="48" t="str">
        <f t="shared" ref="BC275:BD275" si="298">B275</f>
        <v>HIP_1475_</v>
      </c>
      <c r="BD275" s="106" t="str">
        <f t="shared" si="298"/>
        <v>HD_1326_</v>
      </c>
      <c r="BE275" s="177" t="s">
        <v>539</v>
      </c>
      <c r="BF275" s="48" t="s">
        <v>137</v>
      </c>
      <c r="BG275" s="50">
        <v>0.3981831</v>
      </c>
      <c r="BH275" s="50">
        <v>4.5953555</v>
      </c>
      <c r="BI275" s="50">
        <v>44.022953</v>
      </c>
      <c r="BJ275" s="50">
        <v>6.2918033</v>
      </c>
      <c r="BK275" s="50">
        <v>5.40846996</v>
      </c>
      <c r="BL275" s="50">
        <v>1.08169399</v>
      </c>
      <c r="BM275" s="50">
        <v>5.0</v>
      </c>
      <c r="BN275" s="50">
        <v>88.8538801</v>
      </c>
      <c r="BO275" s="50">
        <v>87.6172134</v>
      </c>
      <c r="BP275" s="50">
        <v>12.5167448</v>
      </c>
      <c r="BQ275" s="50">
        <v>7.0</v>
      </c>
      <c r="BR275" s="152">
        <v>8.68654665</v>
      </c>
      <c r="BS275" s="50">
        <v>7.44987998</v>
      </c>
      <c r="BT275" s="50">
        <v>1.06426857</v>
      </c>
      <c r="BU275" s="50">
        <v>7.0</v>
      </c>
      <c r="BV275" s="152">
        <v>5.37280987</v>
      </c>
      <c r="BW275" s="50">
        <v>1.83947654</v>
      </c>
      <c r="BX275" s="50">
        <v>0.09197383</v>
      </c>
      <c r="BY275" s="50">
        <v>20.0</v>
      </c>
      <c r="BZ275" s="139">
        <f t="shared" si="19"/>
        <v>0.1576785981</v>
      </c>
      <c r="CA275" s="140">
        <f t="shared" si="20"/>
        <v>44.25883724</v>
      </c>
      <c r="CB275" s="141">
        <f t="shared" si="21"/>
        <v>33.35861283</v>
      </c>
      <c r="CC275" s="141">
        <f t="shared" si="22"/>
        <v>33.06013972</v>
      </c>
      <c r="CD275" s="174">
        <f t="shared" si="23"/>
        <v>0.2828318301</v>
      </c>
    </row>
    <row r="276" ht="15.75" customHeight="1">
      <c r="A276" s="111">
        <f t="shared" si="9"/>
        <v>24.30074603</v>
      </c>
      <c r="B276" s="112" t="s">
        <v>1254</v>
      </c>
      <c r="C276" s="112" t="s">
        <v>1255</v>
      </c>
      <c r="D276" s="113">
        <v>6.68</v>
      </c>
      <c r="E276" s="111">
        <v>0.764</v>
      </c>
      <c r="F276" s="111">
        <v>0.001</v>
      </c>
      <c r="G276" s="114">
        <v>41.151</v>
      </c>
      <c r="H276" s="114">
        <v>0.0413</v>
      </c>
      <c r="I276" s="114" t="s">
        <v>577</v>
      </c>
      <c r="J276" s="115">
        <f t="shared" si="10"/>
        <v>4.751901967</v>
      </c>
      <c r="K276" s="144" t="s">
        <v>368</v>
      </c>
      <c r="L276" s="145" t="s">
        <v>913</v>
      </c>
      <c r="M276" s="114" t="s">
        <v>281</v>
      </c>
      <c r="N276" s="154">
        <v>-0.16</v>
      </c>
      <c r="O276" s="118">
        <f t="shared" si="11"/>
        <v>4.591901967</v>
      </c>
      <c r="P276" s="119">
        <f t="shared" si="12"/>
        <v>0.05923921329</v>
      </c>
      <c r="Q276" s="114" t="s">
        <v>205</v>
      </c>
      <c r="R276" s="120" t="s">
        <v>287</v>
      </c>
      <c r="S276" s="97" t="str">
        <f t="shared" si="4"/>
        <v>HIP_79492_</v>
      </c>
      <c r="T276" s="121">
        <v>1.0</v>
      </c>
      <c r="U276" s="120">
        <v>0.0</v>
      </c>
      <c r="V276" s="120">
        <v>0.0</v>
      </c>
      <c r="W276" s="120">
        <v>0.0</v>
      </c>
      <c r="X276" s="120">
        <v>0.0</v>
      </c>
      <c r="Y276" s="122">
        <f t="shared" si="13"/>
        <v>1</v>
      </c>
      <c r="Z276" s="146">
        <v>-4.955</v>
      </c>
      <c r="AA276" s="114" t="s">
        <v>537</v>
      </c>
      <c r="AB276" s="147">
        <v>1.5</v>
      </c>
      <c r="AC276" s="126" t="s">
        <v>297</v>
      </c>
      <c r="AD276" s="127">
        <v>0.9</v>
      </c>
      <c r="AE276" s="104" t="str">
        <f t="shared" si="14"/>
        <v>G9V</v>
      </c>
      <c r="AF276" s="104" t="str">
        <f t="shared" si="5"/>
        <v>HIP_79492_</v>
      </c>
      <c r="AG276" s="103">
        <v>1.0</v>
      </c>
      <c r="AH276" s="104" t="str">
        <f t="shared" si="174"/>
        <v>HD_145958_</v>
      </c>
      <c r="AI276" s="66" t="s">
        <v>379</v>
      </c>
      <c r="AJ276" s="149">
        <v>5436.0</v>
      </c>
      <c r="AK276" s="45">
        <v>44.0</v>
      </c>
      <c r="AL276" s="3" t="s">
        <v>687</v>
      </c>
      <c r="AM276" s="130"/>
      <c r="AN276" s="130">
        <v>4.55</v>
      </c>
      <c r="AO276" s="131">
        <v>0.06</v>
      </c>
      <c r="AP276" s="3" t="s">
        <v>687</v>
      </c>
      <c r="AQ276" s="130">
        <v>-0.03</v>
      </c>
      <c r="AR276" s="131">
        <v>0.03</v>
      </c>
      <c r="AS276" s="3" t="s">
        <v>687</v>
      </c>
      <c r="AT276" s="132">
        <f t="shared" si="15"/>
        <v>1.207016912</v>
      </c>
      <c r="AU276" s="133">
        <v>0.0</v>
      </c>
      <c r="AV276" s="150">
        <v>0.0</v>
      </c>
      <c r="AW276" s="3">
        <v>1.0</v>
      </c>
      <c r="AX276" s="67">
        <v>2.0</v>
      </c>
      <c r="AY276" s="67">
        <v>1.0</v>
      </c>
      <c r="AZ276" s="67">
        <f t="shared" si="17"/>
        <v>4</v>
      </c>
      <c r="BA276" s="135">
        <f t="shared" si="7"/>
        <v>1</v>
      </c>
      <c r="BB276" s="151" t="s">
        <v>385</v>
      </c>
      <c r="BC276" s="48" t="str">
        <f t="shared" ref="BC276:BD276" si="299">B276</f>
        <v>HIP_79492_</v>
      </c>
      <c r="BD276" s="106" t="str">
        <f t="shared" si="299"/>
        <v>HD_145958_</v>
      </c>
      <c r="BE276" s="177" t="s">
        <v>1256</v>
      </c>
      <c r="BF276" s="48" t="s">
        <v>409</v>
      </c>
      <c r="BG276" s="50">
        <v>0.83397872</v>
      </c>
      <c r="BH276" s="50">
        <v>243.32689</v>
      </c>
      <c r="BI276" s="50">
        <v>13.526911</v>
      </c>
      <c r="BJ276" s="50">
        <v>8.99967254</v>
      </c>
      <c r="BK276" s="50">
        <v>8.82300587</v>
      </c>
      <c r="BL276" s="50">
        <v>8.82300587</v>
      </c>
      <c r="BM276" s="50">
        <v>1.0</v>
      </c>
      <c r="BN276" s="50">
        <v>717.666809</v>
      </c>
      <c r="BO276" s="50">
        <v>714.663476</v>
      </c>
      <c r="BP276" s="50">
        <v>42.039028</v>
      </c>
      <c r="BQ276" s="50">
        <v>17.0</v>
      </c>
      <c r="BR276" s="169">
        <v>63.1777585</v>
      </c>
      <c r="BS276" s="50">
        <v>60.1744252</v>
      </c>
      <c r="BT276" s="50">
        <v>3.53967207</v>
      </c>
      <c r="BU276" s="50">
        <v>17.0</v>
      </c>
      <c r="BV276" s="152">
        <v>5.51736483</v>
      </c>
      <c r="BW276" s="50">
        <v>4.45736483</v>
      </c>
      <c r="BX276" s="50">
        <v>0.74289414</v>
      </c>
      <c r="BY276" s="50">
        <v>6.0</v>
      </c>
      <c r="BZ276" s="139">
        <f t="shared" si="19"/>
        <v>1.070581185</v>
      </c>
      <c r="CA276" s="140">
        <f t="shared" si="20"/>
        <v>44.05548635</v>
      </c>
      <c r="CB276" s="141">
        <f t="shared" si="21"/>
        <v>426.4871417</v>
      </c>
      <c r="CC276" s="141">
        <f t="shared" si="22"/>
        <v>9.168724655</v>
      </c>
      <c r="CD276" s="187">
        <f t="shared" si="23"/>
        <v>0.1470224421</v>
      </c>
    </row>
    <row r="277" ht="15.75" customHeight="1">
      <c r="A277" s="111">
        <f t="shared" si="9"/>
        <v>20.25025262</v>
      </c>
      <c r="B277" s="112" t="s">
        <v>1257</v>
      </c>
      <c r="C277" s="112" t="s">
        <v>1258</v>
      </c>
      <c r="D277" s="113">
        <v>6.66</v>
      </c>
      <c r="E277" s="111">
        <v>0.653</v>
      </c>
      <c r="F277" s="111">
        <v>0.004</v>
      </c>
      <c r="G277" s="114">
        <v>49.3821</v>
      </c>
      <c r="H277" s="114">
        <v>0.0448</v>
      </c>
      <c r="I277" s="114" t="s">
        <v>577</v>
      </c>
      <c r="J277" s="115">
        <f t="shared" si="10"/>
        <v>5.127847773</v>
      </c>
      <c r="K277" s="144" t="s">
        <v>368</v>
      </c>
      <c r="L277" s="145" t="s">
        <v>1259</v>
      </c>
      <c r="M277" s="114" t="s">
        <v>281</v>
      </c>
      <c r="N277" s="154">
        <v>-0.1</v>
      </c>
      <c r="O277" s="118">
        <f t="shared" si="11"/>
        <v>5.027847773</v>
      </c>
      <c r="P277" s="119">
        <f t="shared" si="12"/>
        <v>-0.1151391092</v>
      </c>
      <c r="Q277" s="114" t="s">
        <v>205</v>
      </c>
      <c r="R277" s="120" t="s">
        <v>287</v>
      </c>
      <c r="S277" s="97" t="str">
        <f t="shared" si="4"/>
        <v>HIP_50505_</v>
      </c>
      <c r="T277" s="121">
        <v>1.0</v>
      </c>
      <c r="U277" s="120">
        <v>0.0</v>
      </c>
      <c r="V277" s="120">
        <v>0.0</v>
      </c>
      <c r="W277" s="120">
        <v>0.0</v>
      </c>
      <c r="X277" s="120">
        <v>0.0</v>
      </c>
      <c r="Y277" s="122">
        <f t="shared" si="13"/>
        <v>1</v>
      </c>
      <c r="Z277" s="146">
        <v>-5.03</v>
      </c>
      <c r="AA277" s="114" t="s">
        <v>645</v>
      </c>
      <c r="AB277" s="147">
        <v>0.0</v>
      </c>
      <c r="AC277" s="126" t="s">
        <v>297</v>
      </c>
      <c r="AD277" s="127">
        <v>0.99</v>
      </c>
      <c r="AE277" s="104" t="str">
        <f t="shared" si="14"/>
        <v>G4V</v>
      </c>
      <c r="AF277" s="104" t="str">
        <f t="shared" si="5"/>
        <v>HIP_50505_</v>
      </c>
      <c r="AG277" s="103">
        <v>1.0</v>
      </c>
      <c r="AH277" s="104" t="str">
        <f t="shared" si="174"/>
        <v>HD_89269_</v>
      </c>
      <c r="AI277" s="66" t="s">
        <v>379</v>
      </c>
      <c r="AJ277" s="149">
        <v>5586.0</v>
      </c>
      <c r="AK277" s="45">
        <v>44.0</v>
      </c>
      <c r="AL277" s="3" t="s">
        <v>687</v>
      </c>
      <c r="AM277" s="130"/>
      <c r="AN277" s="130">
        <v>4.44</v>
      </c>
      <c r="AO277" s="131">
        <v>0.06</v>
      </c>
      <c r="AP277" s="3" t="s">
        <v>687</v>
      </c>
      <c r="AQ277" s="130">
        <v>-0.2</v>
      </c>
      <c r="AR277" s="131">
        <v>0.03</v>
      </c>
      <c r="AS277" s="3" t="s">
        <v>687</v>
      </c>
      <c r="AT277" s="132">
        <f t="shared" si="15"/>
        <v>0.9351498909</v>
      </c>
      <c r="AU277" s="133">
        <v>0.0</v>
      </c>
      <c r="AV277" s="150">
        <v>0.0</v>
      </c>
      <c r="AW277" s="3">
        <v>1.0</v>
      </c>
      <c r="AX277" s="67">
        <v>2.0</v>
      </c>
      <c r="AY277" s="67">
        <v>1.0</v>
      </c>
      <c r="AZ277" s="67">
        <f t="shared" si="17"/>
        <v>4</v>
      </c>
      <c r="BA277" s="135">
        <f t="shared" si="7"/>
        <v>1</v>
      </c>
      <c r="BB277" s="151" t="s">
        <v>385</v>
      </c>
      <c r="BC277" s="48" t="str">
        <f t="shared" ref="BC277:BD277" si="300">B277</f>
        <v>HIP_50505_</v>
      </c>
      <c r="BD277" s="106" t="str">
        <f t="shared" si="300"/>
        <v>HD_89269_</v>
      </c>
      <c r="BE277" s="177" t="s">
        <v>546</v>
      </c>
      <c r="BF277" s="48" t="s">
        <v>308</v>
      </c>
      <c r="BG277" s="50">
        <v>0.99277626</v>
      </c>
      <c r="BH277" s="50">
        <v>154.71645</v>
      </c>
      <c r="BI277" s="50">
        <v>44.048325</v>
      </c>
      <c r="BJ277" s="50">
        <v>5.91416676</v>
      </c>
      <c r="BK277" s="50">
        <v>5.73750009</v>
      </c>
      <c r="BL277" s="50">
        <v>5.73750009</v>
      </c>
      <c r="BM277" s="50">
        <v>1.0</v>
      </c>
      <c r="BN277" s="50">
        <v>468.977507</v>
      </c>
      <c r="BO277" s="50">
        <v>464.737507</v>
      </c>
      <c r="BP277" s="50">
        <v>19.3640628</v>
      </c>
      <c r="BQ277" s="50">
        <v>24.0</v>
      </c>
      <c r="BR277" s="50">
        <v>43.1757698</v>
      </c>
      <c r="BS277" s="50">
        <v>39.1124364</v>
      </c>
      <c r="BT277" s="50">
        <v>1.70054071</v>
      </c>
      <c r="BU277" s="50">
        <v>23.0</v>
      </c>
      <c r="BV277" s="152">
        <v>5.27629002</v>
      </c>
      <c r="BW277" s="50">
        <v>3.86295668</v>
      </c>
      <c r="BX277" s="50">
        <v>0.48286959</v>
      </c>
      <c r="BY277" s="50">
        <v>8.0</v>
      </c>
      <c r="BZ277" s="139">
        <f t="shared" si="19"/>
        <v>0.8758514341</v>
      </c>
      <c r="CA277" s="140">
        <f t="shared" si="20"/>
        <v>43.2513831</v>
      </c>
      <c r="CB277" s="141">
        <f t="shared" si="21"/>
        <v>300.9025427</v>
      </c>
      <c r="CC277" s="141">
        <f t="shared" si="22"/>
        <v>9.66511818</v>
      </c>
      <c r="CD277" s="187">
        <f t="shared" si="23"/>
        <v>0.1312172546</v>
      </c>
    </row>
    <row r="278" ht="15.75" customHeight="1">
      <c r="A278" s="111">
        <f t="shared" si="9"/>
        <v>16.87683958</v>
      </c>
      <c r="B278" s="112" t="s">
        <v>1260</v>
      </c>
      <c r="C278" s="112" t="s">
        <v>1261</v>
      </c>
      <c r="D278" s="113">
        <v>6.76</v>
      </c>
      <c r="E278" s="111">
        <v>0.839</v>
      </c>
      <c r="F278" s="111">
        <v>0.003</v>
      </c>
      <c r="G278" s="114">
        <v>59.2528</v>
      </c>
      <c r="H278" s="114">
        <v>0.031</v>
      </c>
      <c r="I278" s="114" t="s">
        <v>577</v>
      </c>
      <c r="J278" s="115">
        <f t="shared" si="10"/>
        <v>5.623544389</v>
      </c>
      <c r="K278" s="144" t="s">
        <v>368</v>
      </c>
      <c r="L278" s="157" t="s">
        <v>683</v>
      </c>
      <c r="M278" s="114" t="s">
        <v>281</v>
      </c>
      <c r="N278" s="154">
        <v>-0.19</v>
      </c>
      <c r="O278" s="118">
        <f t="shared" si="11"/>
        <v>5.433544389</v>
      </c>
      <c r="P278" s="119">
        <f t="shared" si="12"/>
        <v>-0.2774177556</v>
      </c>
      <c r="Q278" s="114" t="s">
        <v>205</v>
      </c>
      <c r="R278" s="120" t="s">
        <v>287</v>
      </c>
      <c r="S278" s="97" t="str">
        <f t="shared" si="4"/>
        <v>HIP_116085_</v>
      </c>
      <c r="T278" s="121">
        <v>1.0</v>
      </c>
      <c r="U278" s="120">
        <v>0.0</v>
      </c>
      <c r="V278" s="120">
        <v>0.0</v>
      </c>
      <c r="W278" s="120">
        <v>0.0</v>
      </c>
      <c r="X278" s="120">
        <v>0.0</v>
      </c>
      <c r="Y278" s="122">
        <f t="shared" si="13"/>
        <v>1</v>
      </c>
      <c r="Z278" s="146">
        <v>-5.066</v>
      </c>
      <c r="AA278" s="114" t="s">
        <v>537</v>
      </c>
      <c r="AB278" s="147">
        <v>0.6</v>
      </c>
      <c r="AC278" s="126" t="s">
        <v>297</v>
      </c>
      <c r="AD278" s="127">
        <v>0.87</v>
      </c>
      <c r="AE278" s="104" t="str">
        <f t="shared" si="14"/>
        <v>K0V</v>
      </c>
      <c r="AF278" s="104" t="str">
        <f t="shared" si="5"/>
        <v>HIP_116085_</v>
      </c>
      <c r="AG278" s="103">
        <v>1.0</v>
      </c>
      <c r="AH278" s="104" t="str">
        <f t="shared" si="174"/>
        <v>HD_221354_</v>
      </c>
      <c r="AI278" s="66" t="s">
        <v>379</v>
      </c>
      <c r="AJ278" s="149">
        <v>5175.0</v>
      </c>
      <c r="AK278" s="45">
        <v>43.0</v>
      </c>
      <c r="AL278" s="3" t="s">
        <v>533</v>
      </c>
      <c r="AM278" s="130"/>
      <c r="AN278" s="130">
        <v>4.28</v>
      </c>
      <c r="AO278" s="131">
        <v>0.16</v>
      </c>
      <c r="AP278" s="3" t="s">
        <v>533</v>
      </c>
      <c r="AQ278" s="130">
        <v>0.02</v>
      </c>
      <c r="AR278" s="131">
        <v>0.06</v>
      </c>
      <c r="AS278" s="3" t="s">
        <v>533</v>
      </c>
      <c r="AT278" s="132">
        <f t="shared" si="15"/>
        <v>0.903905562</v>
      </c>
      <c r="AU278" s="133">
        <v>0.0</v>
      </c>
      <c r="AV278" s="150">
        <v>0.0</v>
      </c>
      <c r="AW278" s="3">
        <v>1.0</v>
      </c>
      <c r="AX278" s="67">
        <v>2.0</v>
      </c>
      <c r="AY278" s="67">
        <v>1.0</v>
      </c>
      <c r="AZ278" s="67">
        <f t="shared" si="17"/>
        <v>4</v>
      </c>
      <c r="BA278" s="135">
        <f t="shared" si="7"/>
        <v>1</v>
      </c>
      <c r="BB278" s="151" t="s">
        <v>385</v>
      </c>
      <c r="BC278" s="48" t="str">
        <f t="shared" ref="BC278:BD278" si="301">B278</f>
        <v>HIP_116085_</v>
      </c>
      <c r="BD278" s="106" t="str">
        <f t="shared" si="301"/>
        <v>HD_221354_</v>
      </c>
      <c r="BE278" s="177" t="s">
        <v>546</v>
      </c>
      <c r="BF278" s="48" t="s">
        <v>118</v>
      </c>
      <c r="BG278" s="50">
        <v>1.11890531</v>
      </c>
      <c r="BH278" s="50">
        <v>352.84253</v>
      </c>
      <c r="BI278" s="50">
        <v>59.165516</v>
      </c>
      <c r="BJ278" s="50">
        <v>6.85932255</v>
      </c>
      <c r="BK278" s="50">
        <v>6.32932255</v>
      </c>
      <c r="BL278" s="50">
        <v>2.10977418</v>
      </c>
      <c r="BM278" s="50">
        <v>3.0</v>
      </c>
      <c r="BN278" s="50">
        <v>173.365042</v>
      </c>
      <c r="BO278" s="50">
        <v>170.891709</v>
      </c>
      <c r="BP278" s="50">
        <v>12.2065506</v>
      </c>
      <c r="BQ278" s="50">
        <v>14.0</v>
      </c>
      <c r="BR278" s="50">
        <v>16.8706916</v>
      </c>
      <c r="BS278" s="50">
        <v>14.3973582</v>
      </c>
      <c r="BT278" s="50">
        <v>1.02838273</v>
      </c>
      <c r="BU278" s="50">
        <v>14.0</v>
      </c>
      <c r="BV278" s="152">
        <v>5.31617745</v>
      </c>
      <c r="BW278" s="50">
        <v>2.66617745</v>
      </c>
      <c r="BX278" s="50">
        <v>0.17774516</v>
      </c>
      <c r="BY278" s="50">
        <v>15.0</v>
      </c>
      <c r="BZ278" s="139">
        <f t="shared" si="19"/>
        <v>0.7265928538</v>
      </c>
      <c r="CA278" s="140">
        <f t="shared" si="20"/>
        <v>43.05266105</v>
      </c>
      <c r="CB278" s="141">
        <f t="shared" si="21"/>
        <v>242.5352366</v>
      </c>
      <c r="CC278" s="141">
        <f t="shared" si="22"/>
        <v>11.31969698</v>
      </c>
      <c r="CD278" s="187">
        <f t="shared" si="23"/>
        <v>0.1486301407</v>
      </c>
    </row>
    <row r="279" ht="15.75" customHeight="1">
      <c r="A279" s="111">
        <f t="shared" si="9"/>
        <v>21.77041357</v>
      </c>
      <c r="B279" s="112" t="s">
        <v>1262</v>
      </c>
      <c r="C279" s="112" t="s">
        <v>1263</v>
      </c>
      <c r="D279" s="113">
        <v>6.66</v>
      </c>
      <c r="E279" s="111">
        <v>0.641</v>
      </c>
      <c r="F279" s="111">
        <v>0.006</v>
      </c>
      <c r="G279" s="114">
        <v>45.9339</v>
      </c>
      <c r="H279" s="114">
        <v>0.0272</v>
      </c>
      <c r="I279" s="114" t="s">
        <v>577</v>
      </c>
      <c r="J279" s="115">
        <f t="shared" si="10"/>
        <v>4.970666603</v>
      </c>
      <c r="K279" s="144" t="s">
        <v>368</v>
      </c>
      <c r="L279" s="145" t="s">
        <v>370</v>
      </c>
      <c r="M279" s="114" t="s">
        <v>372</v>
      </c>
      <c r="N279" s="154">
        <v>-0.085</v>
      </c>
      <c r="O279" s="118">
        <f t="shared" si="11"/>
        <v>4.885666603</v>
      </c>
      <c r="P279" s="119">
        <f t="shared" si="12"/>
        <v>-0.05826664118</v>
      </c>
      <c r="Q279" s="114" t="s">
        <v>205</v>
      </c>
      <c r="R279" s="158" t="s">
        <v>287</v>
      </c>
      <c r="S279" s="97" t="str">
        <f t="shared" si="4"/>
        <v>HIP_36515_</v>
      </c>
      <c r="T279" s="121">
        <v>1.0</v>
      </c>
      <c r="U279" s="120">
        <v>0.0</v>
      </c>
      <c r="V279" s="120">
        <v>0.0</v>
      </c>
      <c r="W279" s="120">
        <v>0.0</v>
      </c>
      <c r="X279" s="120">
        <v>0.0</v>
      </c>
      <c r="Y279" s="122">
        <f t="shared" si="13"/>
        <v>1</v>
      </c>
      <c r="Z279" s="143">
        <v>-4.36</v>
      </c>
      <c r="AA279" s="114" t="s">
        <v>377</v>
      </c>
      <c r="AB279" s="147">
        <v>3.5</v>
      </c>
      <c r="AC279" s="126" t="s">
        <v>297</v>
      </c>
      <c r="AD279" s="127">
        <v>1.02</v>
      </c>
      <c r="AE279" s="104" t="str">
        <f t="shared" si="14"/>
        <v>G2V</v>
      </c>
      <c r="AF279" s="104" t="str">
        <f t="shared" si="5"/>
        <v>HIP_36515_</v>
      </c>
      <c r="AG279" s="103">
        <v>1.0</v>
      </c>
      <c r="AH279" s="104" t="str">
        <f t="shared" si="174"/>
        <v>HD_59967_</v>
      </c>
      <c r="AI279" s="92" t="s">
        <v>563</v>
      </c>
      <c r="AJ279" s="149">
        <v>5847.0</v>
      </c>
      <c r="AK279" s="45">
        <v>12.0</v>
      </c>
      <c r="AL279" s="3" t="s">
        <v>948</v>
      </c>
      <c r="AM279" s="190"/>
      <c r="AN279" s="190">
        <v>4.54</v>
      </c>
      <c r="AO279" s="131">
        <v>0.02</v>
      </c>
      <c r="AP279" s="3" t="s">
        <v>948</v>
      </c>
      <c r="AQ279" s="190">
        <v>-0.021</v>
      </c>
      <c r="AR279" s="131">
        <v>0.009</v>
      </c>
      <c r="AS279" s="3" t="s">
        <v>948</v>
      </c>
      <c r="AT279" s="132">
        <f t="shared" si="15"/>
        <v>0.911282723</v>
      </c>
      <c r="AU279" s="191">
        <v>1.0</v>
      </c>
      <c r="AV279" s="150">
        <v>0.0</v>
      </c>
      <c r="AW279" s="3">
        <v>1.0</v>
      </c>
      <c r="AX279" s="67">
        <v>2.0</v>
      </c>
      <c r="AY279" s="67">
        <v>1.0</v>
      </c>
      <c r="AZ279" s="67">
        <f t="shared" si="17"/>
        <v>4</v>
      </c>
      <c r="BA279" s="135">
        <f t="shared" si="7"/>
        <v>1</v>
      </c>
      <c r="BB279" s="151" t="s">
        <v>385</v>
      </c>
      <c r="BC279" s="48" t="str">
        <f t="shared" ref="BC279:BD279" si="302">B279</f>
        <v>HIP_36515_</v>
      </c>
      <c r="BD279" s="106" t="str">
        <f t="shared" si="302"/>
        <v>HD_59967_</v>
      </c>
      <c r="BE279" s="137">
        <v>0.0</v>
      </c>
      <c r="BF279" s="48" t="s">
        <v>252</v>
      </c>
      <c r="BG279" s="50">
        <v>0.89811906</v>
      </c>
      <c r="BH279" s="50">
        <v>112.67713</v>
      </c>
      <c r="BI279" s="50">
        <v>-37.33936</v>
      </c>
      <c r="BJ279" s="50">
        <v>11.9344412</v>
      </c>
      <c r="BK279" s="50">
        <v>11.7577745</v>
      </c>
      <c r="BL279" s="50">
        <v>11.7577745</v>
      </c>
      <c r="BM279" s="50">
        <v>1.0</v>
      </c>
      <c r="BN279" s="50">
        <v>959.976405</v>
      </c>
      <c r="BO279" s="50">
        <v>952.379738</v>
      </c>
      <c r="BP279" s="50">
        <v>22.148366</v>
      </c>
      <c r="BQ279" s="50">
        <v>43.0</v>
      </c>
      <c r="BR279" s="169">
        <v>87.7126062</v>
      </c>
      <c r="BS279" s="50">
        <v>80.1159395</v>
      </c>
      <c r="BT279" s="50">
        <v>1.86316138</v>
      </c>
      <c r="BU279" s="50">
        <v>43.0</v>
      </c>
      <c r="BV279" s="152">
        <v>5.8287617</v>
      </c>
      <c r="BW279" s="50">
        <v>4.94542837</v>
      </c>
      <c r="BX279" s="50">
        <v>0.98908567</v>
      </c>
      <c r="BY279" s="50">
        <v>5.0</v>
      </c>
      <c r="BZ279" s="139">
        <f t="shared" si="19"/>
        <v>0.9351185655</v>
      </c>
      <c r="CA279" s="140">
        <f t="shared" si="20"/>
        <v>42.95364268</v>
      </c>
      <c r="CB279" s="141">
        <f t="shared" si="21"/>
        <v>327.0376249</v>
      </c>
      <c r="CC279" s="141">
        <f t="shared" si="22"/>
        <v>9.215238148</v>
      </c>
      <c r="CD279" s="187">
        <f t="shared" si="23"/>
        <v>0.1264811978</v>
      </c>
    </row>
    <row r="280" ht="15.75" customHeight="1">
      <c r="A280" s="111">
        <f t="shared" si="9"/>
        <v>12.11749609</v>
      </c>
      <c r="B280" s="112" t="s">
        <v>1264</v>
      </c>
      <c r="C280" s="112" t="s">
        <v>1265</v>
      </c>
      <c r="D280" s="113">
        <v>7.22</v>
      </c>
      <c r="E280" s="111">
        <v>1.271</v>
      </c>
      <c r="F280" s="111">
        <v>0.03</v>
      </c>
      <c r="G280" s="114">
        <v>82.5253</v>
      </c>
      <c r="H280" s="114">
        <v>1.512</v>
      </c>
      <c r="I280" s="114" t="s">
        <v>577</v>
      </c>
      <c r="J280" s="115">
        <f t="shared" si="10"/>
        <v>6.802935559</v>
      </c>
      <c r="K280" s="144" t="s">
        <v>368</v>
      </c>
      <c r="L280" s="157" t="s">
        <v>1266</v>
      </c>
      <c r="M280" s="114" t="s">
        <v>372</v>
      </c>
      <c r="N280" s="154">
        <v>-0.63</v>
      </c>
      <c r="O280" s="118">
        <f t="shared" si="11"/>
        <v>6.172935559</v>
      </c>
      <c r="P280" s="119">
        <f t="shared" si="12"/>
        <v>-0.5731742235</v>
      </c>
      <c r="Q280" s="114" t="s">
        <v>205</v>
      </c>
      <c r="R280" s="120" t="s">
        <v>287</v>
      </c>
      <c r="S280" s="97" t="str">
        <f t="shared" si="4"/>
        <v>HIP_55691_</v>
      </c>
      <c r="T280" s="121">
        <v>1.0</v>
      </c>
      <c r="U280" s="120">
        <v>0.0</v>
      </c>
      <c r="V280" s="120">
        <v>0.0</v>
      </c>
      <c r="W280" s="120">
        <v>0.0</v>
      </c>
      <c r="X280" s="120">
        <v>0.0</v>
      </c>
      <c r="Y280" s="122">
        <f t="shared" si="13"/>
        <v>1</v>
      </c>
      <c r="Z280" s="143">
        <v>-4.921</v>
      </c>
      <c r="AA280" s="114" t="s">
        <v>624</v>
      </c>
      <c r="AB280" s="100" t="s">
        <v>287</v>
      </c>
      <c r="AC280" s="86" t="s">
        <v>287</v>
      </c>
      <c r="AD280" s="127">
        <v>0.69</v>
      </c>
      <c r="AE280" s="104" t="str">
        <f t="shared" si="14"/>
        <v>K5-V</v>
      </c>
      <c r="AF280" s="104" t="str">
        <f t="shared" si="5"/>
        <v>HIP_55691_</v>
      </c>
      <c r="AG280" s="103">
        <v>0.0</v>
      </c>
      <c r="AH280" s="104" t="str">
        <f t="shared" si="174"/>
        <v>HD_99279_</v>
      </c>
      <c r="AI280" s="66" t="s">
        <v>379</v>
      </c>
      <c r="AJ280" s="149">
        <v>4375.0</v>
      </c>
      <c r="AK280" s="45" t="s">
        <v>429</v>
      </c>
      <c r="AL280" s="3" t="s">
        <v>1267</v>
      </c>
      <c r="AM280" s="172"/>
      <c r="AN280" s="172">
        <v>4.6</v>
      </c>
      <c r="AO280" s="173" t="s">
        <v>429</v>
      </c>
      <c r="AP280" s="91" t="s">
        <v>429</v>
      </c>
      <c r="AQ280" s="130">
        <v>0.13</v>
      </c>
      <c r="AR280" s="131">
        <v>0.08</v>
      </c>
      <c r="AS280" s="3" t="s">
        <v>1267</v>
      </c>
      <c r="AT280" s="132">
        <f t="shared" si="15"/>
        <v>0.8997242341</v>
      </c>
      <c r="AU280" s="133">
        <v>0.0</v>
      </c>
      <c r="AV280" s="150">
        <v>0.0</v>
      </c>
      <c r="AW280" s="3">
        <v>2.0</v>
      </c>
      <c r="AX280" s="67">
        <v>1.0</v>
      </c>
      <c r="AY280" s="67">
        <v>1.0</v>
      </c>
      <c r="AZ280" s="67">
        <f t="shared" si="17"/>
        <v>4</v>
      </c>
      <c r="BA280" s="135">
        <f t="shared" si="7"/>
        <v>1</v>
      </c>
      <c r="BB280" s="151" t="s">
        <v>385</v>
      </c>
      <c r="BC280" s="48" t="str">
        <f t="shared" ref="BC280:BD280" si="303">B280</f>
        <v>HIP_55691_</v>
      </c>
      <c r="BD280" s="106" t="str">
        <f t="shared" si="303"/>
        <v>HD_99279_</v>
      </c>
      <c r="BE280" s="137">
        <v>0.0</v>
      </c>
      <c r="BF280" s="48" t="s">
        <v>323</v>
      </c>
      <c r="BG280" s="50">
        <v>0.68937957</v>
      </c>
      <c r="BH280" s="50">
        <v>171.16798</v>
      </c>
      <c r="BI280" s="50">
        <v>-61.647568</v>
      </c>
      <c r="BJ280" s="50">
        <v>5.7366948</v>
      </c>
      <c r="BK280" s="50">
        <v>5.38336146</v>
      </c>
      <c r="BL280" s="50">
        <v>2.69168073</v>
      </c>
      <c r="BM280" s="50">
        <v>2.0</v>
      </c>
      <c r="BN280" s="50">
        <v>219.439473</v>
      </c>
      <c r="BO280" s="50">
        <v>218.026139</v>
      </c>
      <c r="BP280" s="50">
        <v>27.2532674</v>
      </c>
      <c r="BQ280" s="50">
        <v>8.0</v>
      </c>
      <c r="BR280" s="50">
        <v>19.8405653</v>
      </c>
      <c r="BS280" s="50">
        <v>18.4272319</v>
      </c>
      <c r="BT280" s="50">
        <v>2.30340399</v>
      </c>
      <c r="BU280" s="50">
        <v>8.0</v>
      </c>
      <c r="BV280" s="152">
        <v>5.25412364</v>
      </c>
      <c r="BW280" s="50">
        <v>2.95745698</v>
      </c>
      <c r="BX280" s="50">
        <v>0.22749669</v>
      </c>
      <c r="BY280" s="50">
        <v>13.0</v>
      </c>
      <c r="BZ280" s="139">
        <f t="shared" si="19"/>
        <v>0.5169075651</v>
      </c>
      <c r="CA280" s="140">
        <f t="shared" si="20"/>
        <v>42.65795188</v>
      </c>
      <c r="CB280" s="141">
        <f t="shared" si="21"/>
        <v>163.4152466</v>
      </c>
      <c r="CC280" s="141">
        <f t="shared" si="22"/>
        <v>15.06985242</v>
      </c>
      <c r="CD280" s="187">
        <f t="shared" si="23"/>
        <v>0.1856850978</v>
      </c>
    </row>
    <row r="281" ht="15.75" customHeight="1">
      <c r="A281" s="111">
        <f t="shared" si="9"/>
        <v>7.714674313</v>
      </c>
      <c r="B281" s="112" t="s">
        <v>1268</v>
      </c>
      <c r="C281" s="112" t="s">
        <v>1269</v>
      </c>
      <c r="D281" s="113">
        <v>7.54</v>
      </c>
      <c r="E281" s="111">
        <v>1.359</v>
      </c>
      <c r="F281" s="111">
        <v>0.011</v>
      </c>
      <c r="G281" s="114">
        <v>129.6231</v>
      </c>
      <c r="H281" s="114">
        <v>0.0286</v>
      </c>
      <c r="I281" s="114" t="s">
        <v>577</v>
      </c>
      <c r="J281" s="115">
        <f t="shared" si="10"/>
        <v>8.103412018</v>
      </c>
      <c r="K281" s="144" t="s">
        <v>368</v>
      </c>
      <c r="L281" s="157" t="s">
        <v>838</v>
      </c>
      <c r="M281" s="114" t="s">
        <v>1253</v>
      </c>
      <c r="N281" s="154">
        <v>-0.95</v>
      </c>
      <c r="O281" s="118">
        <f t="shared" si="11"/>
        <v>7.153412018</v>
      </c>
      <c r="P281" s="119">
        <f t="shared" si="12"/>
        <v>-0.9653648072</v>
      </c>
      <c r="Q281" s="114" t="s">
        <v>517</v>
      </c>
      <c r="R281" s="120" t="s">
        <v>287</v>
      </c>
      <c r="S281" s="97" t="str">
        <f t="shared" si="4"/>
        <v>HIP_85295_</v>
      </c>
      <c r="T281" s="121">
        <v>1.0</v>
      </c>
      <c r="U281" s="121">
        <v>1.0</v>
      </c>
      <c r="V281" s="120">
        <v>0.0</v>
      </c>
      <c r="W281" s="120">
        <v>0.0</v>
      </c>
      <c r="X281" s="120">
        <v>0.0</v>
      </c>
      <c r="Y281" s="122">
        <f t="shared" si="13"/>
        <v>2</v>
      </c>
      <c r="Z281" s="143">
        <v>-4.451</v>
      </c>
      <c r="AA281" s="114" t="s">
        <v>353</v>
      </c>
      <c r="AB281" s="147">
        <v>3.5</v>
      </c>
      <c r="AC281" s="126" t="s">
        <v>297</v>
      </c>
      <c r="AD281" s="127">
        <v>0.63</v>
      </c>
      <c r="AE281" s="104" t="str">
        <f t="shared" si="14"/>
        <v>K7V</v>
      </c>
      <c r="AF281" s="104" t="str">
        <f t="shared" si="5"/>
        <v>HIP_85295_</v>
      </c>
      <c r="AG281" s="103">
        <v>1.0</v>
      </c>
      <c r="AH281" s="104" t="str">
        <f t="shared" si="174"/>
        <v>HD_157881_</v>
      </c>
      <c r="AI281" s="92" t="s">
        <v>563</v>
      </c>
      <c r="AJ281" s="149">
        <v>3941.0</v>
      </c>
      <c r="AK281" s="45">
        <v>101.0</v>
      </c>
      <c r="AL281" s="3" t="s">
        <v>899</v>
      </c>
      <c r="AM281" s="166"/>
      <c r="AN281" s="166">
        <v>4.68</v>
      </c>
      <c r="AO281" s="167">
        <v>0.03</v>
      </c>
      <c r="AP281" s="29" t="s">
        <v>900</v>
      </c>
      <c r="AQ281" s="166">
        <v>0.19</v>
      </c>
      <c r="AR281" s="167">
        <v>0.08</v>
      </c>
      <c r="AS281" s="29" t="s">
        <v>1014</v>
      </c>
      <c r="AT281" s="132">
        <f t="shared" si="15"/>
        <v>0.7059230641</v>
      </c>
      <c r="AU281" s="133">
        <v>0.0</v>
      </c>
      <c r="AV281" s="150">
        <v>0.0</v>
      </c>
      <c r="AW281" s="3">
        <v>1.0</v>
      </c>
      <c r="AX281" s="67">
        <v>2.0</v>
      </c>
      <c r="AY281" s="67">
        <v>1.0</v>
      </c>
      <c r="AZ281" s="67">
        <f t="shared" si="17"/>
        <v>4</v>
      </c>
      <c r="BA281" s="135">
        <f t="shared" si="7"/>
        <v>2</v>
      </c>
      <c r="BB281" s="170" t="s">
        <v>509</v>
      </c>
      <c r="BC281" s="48" t="str">
        <f t="shared" ref="BC281:BD281" si="304">B281</f>
        <v>HIP_85295_</v>
      </c>
      <c r="BD281" s="106" t="str">
        <f t="shared" si="304"/>
        <v>HD_157881_</v>
      </c>
      <c r="BE281" s="137">
        <v>0.0</v>
      </c>
      <c r="BF281" s="48" t="s">
        <v>440</v>
      </c>
      <c r="BG281" s="50">
        <v>0.60076438</v>
      </c>
      <c r="BH281" s="50">
        <v>261.43848</v>
      </c>
      <c r="BI281" s="50">
        <v>2.1114223</v>
      </c>
      <c r="BJ281" s="50">
        <v>5.98922657</v>
      </c>
      <c r="BK281" s="50">
        <v>5.63589323</v>
      </c>
      <c r="BL281" s="50">
        <v>2.81794662</v>
      </c>
      <c r="BM281" s="50">
        <v>2.0</v>
      </c>
      <c r="BN281" s="50">
        <v>230.020343</v>
      </c>
      <c r="BO281" s="50">
        <v>228.253676</v>
      </c>
      <c r="BP281" s="50">
        <v>22.8253676</v>
      </c>
      <c r="BQ281" s="50">
        <v>10.0</v>
      </c>
      <c r="BR281" s="50">
        <v>21.1096066</v>
      </c>
      <c r="BS281" s="50">
        <v>19.34294</v>
      </c>
      <c r="BT281" s="50">
        <v>1.934294</v>
      </c>
      <c r="BU281" s="50">
        <v>10.0</v>
      </c>
      <c r="BV281" s="152">
        <v>5.40108913</v>
      </c>
      <c r="BW281" s="50">
        <v>3.10442247</v>
      </c>
      <c r="BX281" s="50">
        <v>0.23880173</v>
      </c>
      <c r="BY281" s="50">
        <v>13.0</v>
      </c>
      <c r="BZ281" s="139">
        <f t="shared" si="19"/>
        <v>0.3290922056</v>
      </c>
      <c r="CA281" s="140">
        <f t="shared" si="20"/>
        <v>42.65795188</v>
      </c>
      <c r="CB281" s="141">
        <f t="shared" si="21"/>
        <v>86.87681817</v>
      </c>
      <c r="CC281" s="141">
        <f t="shared" si="22"/>
        <v>19.76564158</v>
      </c>
      <c r="CD281" s="174">
        <f t="shared" si="23"/>
        <v>0.2033693929</v>
      </c>
    </row>
    <row r="282" ht="15.75" customHeight="1">
      <c r="A282" s="111">
        <f t="shared" si="9"/>
        <v>18.29370916</v>
      </c>
      <c r="B282" s="112" t="s">
        <v>1270</v>
      </c>
      <c r="C282" s="112" t="s">
        <v>1271</v>
      </c>
      <c r="D282" s="113">
        <v>6.76</v>
      </c>
      <c r="E282" s="111">
        <v>0.728</v>
      </c>
      <c r="F282" s="111">
        <v>0.005</v>
      </c>
      <c r="G282" s="114">
        <v>54.6636</v>
      </c>
      <c r="H282" s="114">
        <v>0.0212</v>
      </c>
      <c r="I282" s="114" t="s">
        <v>577</v>
      </c>
      <c r="J282" s="115">
        <f t="shared" si="10"/>
        <v>5.448491149</v>
      </c>
      <c r="K282" s="144" t="s">
        <v>368</v>
      </c>
      <c r="L282" s="145" t="s">
        <v>545</v>
      </c>
      <c r="M282" s="114" t="s">
        <v>1113</v>
      </c>
      <c r="N282" s="154">
        <v>-0.14</v>
      </c>
      <c r="O282" s="118">
        <f t="shared" si="11"/>
        <v>5.308491149</v>
      </c>
      <c r="P282" s="119">
        <f t="shared" si="12"/>
        <v>-0.2273964596</v>
      </c>
      <c r="Q282" s="114" t="s">
        <v>1217</v>
      </c>
      <c r="R282" s="120" t="s">
        <v>287</v>
      </c>
      <c r="S282" s="97" t="str">
        <f t="shared" si="4"/>
        <v>HIP_83389_</v>
      </c>
      <c r="T282" s="121">
        <v>1.0</v>
      </c>
      <c r="U282" s="120">
        <v>0.0</v>
      </c>
      <c r="V282" s="120">
        <v>0.0</v>
      </c>
      <c r="W282" s="120">
        <v>0.0</v>
      </c>
      <c r="X282" s="121">
        <v>1.0</v>
      </c>
      <c r="Y282" s="122">
        <f t="shared" si="13"/>
        <v>2</v>
      </c>
      <c r="Z282" s="143">
        <v>-4.836</v>
      </c>
      <c r="AA282" s="114" t="s">
        <v>537</v>
      </c>
      <c r="AB282" s="147">
        <v>1.8</v>
      </c>
      <c r="AC282" s="126" t="s">
        <v>297</v>
      </c>
      <c r="AD282" s="127">
        <v>0.94</v>
      </c>
      <c r="AE282" s="104" t="str">
        <f t="shared" si="14"/>
        <v>G8V</v>
      </c>
      <c r="AF282" s="104" t="str">
        <f t="shared" si="5"/>
        <v>HIP_83389_</v>
      </c>
      <c r="AG282" s="103">
        <v>1.0</v>
      </c>
      <c r="AH282" s="104" t="str">
        <f t="shared" si="174"/>
        <v>HD_154345_</v>
      </c>
      <c r="AI282" s="40" t="s">
        <v>655</v>
      </c>
      <c r="AJ282" s="149">
        <v>5442.0</v>
      </c>
      <c r="AK282" s="45">
        <v>30.0</v>
      </c>
      <c r="AL282" s="3" t="s">
        <v>1272</v>
      </c>
      <c r="AM282" s="130"/>
      <c r="AN282" s="130">
        <v>4.39</v>
      </c>
      <c r="AO282" s="131">
        <v>0.04</v>
      </c>
      <c r="AP282" s="3" t="s">
        <v>1272</v>
      </c>
      <c r="AQ282" s="130">
        <v>-0.13</v>
      </c>
      <c r="AR282" s="131">
        <v>0.02</v>
      </c>
      <c r="AS282" s="3" t="s">
        <v>1272</v>
      </c>
      <c r="AT282" s="132">
        <f t="shared" si="15"/>
        <v>0.8658393914</v>
      </c>
      <c r="AU282" s="133">
        <v>0.0</v>
      </c>
      <c r="AV282" s="150">
        <v>0.0</v>
      </c>
      <c r="AW282" s="3">
        <v>1.0</v>
      </c>
      <c r="AX282" s="67">
        <v>2.0</v>
      </c>
      <c r="AY282" s="67">
        <v>1.0</v>
      </c>
      <c r="AZ282" s="67">
        <f t="shared" si="17"/>
        <v>4</v>
      </c>
      <c r="BA282" s="135">
        <f t="shared" si="7"/>
        <v>2</v>
      </c>
      <c r="BB282" s="170" t="s">
        <v>509</v>
      </c>
      <c r="BC282" s="48" t="str">
        <f t="shared" ref="BC282:BD282" si="305">B282</f>
        <v>HIP_83389_</v>
      </c>
      <c r="BD282" s="106" t="str">
        <f t="shared" si="305"/>
        <v>HD_154345_</v>
      </c>
      <c r="BE282" s="177" t="s">
        <v>539</v>
      </c>
      <c r="BF282" s="48" t="s">
        <v>426</v>
      </c>
      <c r="BG282" s="50">
        <v>1.02470253</v>
      </c>
      <c r="BH282" s="50">
        <v>255.65169</v>
      </c>
      <c r="BI282" s="50">
        <v>47.081882</v>
      </c>
      <c r="BJ282" s="50">
        <v>8.9261912</v>
      </c>
      <c r="BK282" s="50">
        <v>8.57285787</v>
      </c>
      <c r="BL282" s="50">
        <v>4.28642893</v>
      </c>
      <c r="BM282" s="50">
        <v>2.0</v>
      </c>
      <c r="BN282" s="50">
        <v>351.08741</v>
      </c>
      <c r="BO282" s="50">
        <v>347.200744</v>
      </c>
      <c r="BP282" s="50">
        <v>15.781852</v>
      </c>
      <c r="BQ282" s="50">
        <v>22.0</v>
      </c>
      <c r="BR282" s="50">
        <v>33.1214491</v>
      </c>
      <c r="BS282" s="50">
        <v>29.2347824</v>
      </c>
      <c r="BT282" s="50">
        <v>1.32885375</v>
      </c>
      <c r="BU282" s="50">
        <v>22.0</v>
      </c>
      <c r="BV282" s="152">
        <v>5.37589907</v>
      </c>
      <c r="BW282" s="50">
        <v>3.6092324</v>
      </c>
      <c r="BX282" s="50">
        <v>0.36092324</v>
      </c>
      <c r="BY282" s="50">
        <v>10.0</v>
      </c>
      <c r="BZ282" s="139">
        <f t="shared" si="19"/>
        <v>0.7696650575</v>
      </c>
      <c r="CA282" s="140">
        <f t="shared" si="20"/>
        <v>42.07266284</v>
      </c>
      <c r="CB282" s="141">
        <f t="shared" si="21"/>
        <v>254.3820807</v>
      </c>
      <c r="CC282" s="141">
        <f t="shared" si="22"/>
        <v>10.58096254</v>
      </c>
      <c r="CD282" s="187">
        <f t="shared" si="23"/>
        <v>0.1344306467</v>
      </c>
    </row>
    <row r="283" ht="15.75" customHeight="1">
      <c r="A283" s="111">
        <f t="shared" si="9"/>
        <v>18.36024639</v>
      </c>
      <c r="B283" s="112" t="s">
        <v>1273</v>
      </c>
      <c r="C283" s="112" t="s">
        <v>1274</v>
      </c>
      <c r="D283" s="113">
        <v>6.81</v>
      </c>
      <c r="E283" s="111">
        <v>0.786</v>
      </c>
      <c r="F283" s="111">
        <v>0.024</v>
      </c>
      <c r="G283" s="114">
        <v>54.4655</v>
      </c>
      <c r="H283" s="114">
        <v>0.0233</v>
      </c>
      <c r="I283" s="114" t="s">
        <v>577</v>
      </c>
      <c r="J283" s="115">
        <f t="shared" si="10"/>
        <v>5.490607474</v>
      </c>
      <c r="K283" s="144" t="s">
        <v>368</v>
      </c>
      <c r="L283" s="157" t="s">
        <v>1275</v>
      </c>
      <c r="M283" s="114" t="s">
        <v>372</v>
      </c>
      <c r="N283" s="154">
        <v>-0.19</v>
      </c>
      <c r="O283" s="118">
        <f t="shared" si="11"/>
        <v>5.300607474</v>
      </c>
      <c r="P283" s="119">
        <f t="shared" si="12"/>
        <v>-0.2242429897</v>
      </c>
      <c r="Q283" s="114" t="s">
        <v>205</v>
      </c>
      <c r="R283" s="120" t="s">
        <v>287</v>
      </c>
      <c r="S283" s="97" t="str">
        <f t="shared" si="4"/>
        <v>HIP_33690_</v>
      </c>
      <c r="T283" s="121">
        <v>1.0</v>
      </c>
      <c r="U283" s="120">
        <v>0.0</v>
      </c>
      <c r="V283" s="120">
        <v>0.0</v>
      </c>
      <c r="W283" s="120">
        <v>0.0</v>
      </c>
      <c r="X283" s="120">
        <v>0.0</v>
      </c>
      <c r="Y283" s="122">
        <f t="shared" si="13"/>
        <v>1</v>
      </c>
      <c r="Z283" s="143">
        <v>-4.507</v>
      </c>
      <c r="AA283" s="114" t="s">
        <v>600</v>
      </c>
      <c r="AB283" s="147">
        <v>3.8</v>
      </c>
      <c r="AC283" s="126" t="s">
        <v>297</v>
      </c>
      <c r="AD283" s="127">
        <v>0.97</v>
      </c>
      <c r="AE283" s="104" t="str">
        <f t="shared" si="14"/>
        <v>K0IV-V(k)</v>
      </c>
      <c r="AF283" s="104" t="str">
        <f t="shared" si="5"/>
        <v>HIP_33690_</v>
      </c>
      <c r="AG283" s="103">
        <v>1.0</v>
      </c>
      <c r="AH283" s="104" t="str">
        <f t="shared" si="174"/>
        <v>HD_53143_</v>
      </c>
      <c r="AI283" s="92" t="s">
        <v>563</v>
      </c>
      <c r="AJ283" s="149">
        <v>5462.0</v>
      </c>
      <c r="AK283" s="45">
        <v>54.0</v>
      </c>
      <c r="AL283" s="3" t="s">
        <v>944</v>
      </c>
      <c r="AM283" s="130"/>
      <c r="AN283" s="130">
        <v>4.47</v>
      </c>
      <c r="AO283" s="131">
        <v>0.16</v>
      </c>
      <c r="AP283" s="3" t="s">
        <v>944</v>
      </c>
      <c r="AQ283" s="130">
        <v>0.22</v>
      </c>
      <c r="AR283" s="131">
        <v>0.06</v>
      </c>
      <c r="AS283" s="3" t="s">
        <v>944</v>
      </c>
      <c r="AT283" s="132">
        <f t="shared" si="15"/>
        <v>0.8626363575</v>
      </c>
      <c r="AU283" s="133">
        <v>0.0</v>
      </c>
      <c r="AV283" s="150">
        <v>0.0</v>
      </c>
      <c r="AW283" s="3">
        <v>1.0</v>
      </c>
      <c r="AX283" s="67">
        <v>2.0</v>
      </c>
      <c r="AY283" s="67">
        <v>1.0</v>
      </c>
      <c r="AZ283" s="67">
        <f t="shared" si="17"/>
        <v>4</v>
      </c>
      <c r="BA283" s="135">
        <f t="shared" si="7"/>
        <v>1</v>
      </c>
      <c r="BB283" s="151" t="s">
        <v>385</v>
      </c>
      <c r="BC283" s="48" t="str">
        <f t="shared" ref="BC283:BD283" si="306">B283</f>
        <v>HIP_33690_</v>
      </c>
      <c r="BD283" s="106" t="str">
        <f t="shared" si="306"/>
        <v>HD_53143_</v>
      </c>
      <c r="BE283" s="137">
        <v>0.0</v>
      </c>
      <c r="BF283" s="48" t="s">
        <v>221</v>
      </c>
      <c r="BG283" s="50">
        <v>0.9639043</v>
      </c>
      <c r="BH283" s="50">
        <v>104.998566</v>
      </c>
      <c r="BI283" s="50">
        <v>-61.33618</v>
      </c>
      <c r="BJ283" s="50">
        <v>7.93642659</v>
      </c>
      <c r="BK283" s="50">
        <v>7.58309326</v>
      </c>
      <c r="BL283" s="50">
        <v>3.79154663</v>
      </c>
      <c r="BM283" s="50">
        <v>2.0</v>
      </c>
      <c r="BN283" s="50">
        <v>310.471944</v>
      </c>
      <c r="BO283" s="50">
        <v>307.115277</v>
      </c>
      <c r="BP283" s="50">
        <v>16.1639619</v>
      </c>
      <c r="BQ283" s="50">
        <v>19.0</v>
      </c>
      <c r="BR283" s="50">
        <v>29.2100053</v>
      </c>
      <c r="BS283" s="50">
        <v>25.8533386</v>
      </c>
      <c r="BT283" s="50">
        <v>1.36070203</v>
      </c>
      <c r="BU283" s="50">
        <v>19.0</v>
      </c>
      <c r="BV283" s="152">
        <v>5.45428056</v>
      </c>
      <c r="BW283" s="50">
        <v>3.51094722</v>
      </c>
      <c r="BX283" s="50">
        <v>0.31917702</v>
      </c>
      <c r="BY283" s="50">
        <v>11.0</v>
      </c>
      <c r="BZ283" s="139">
        <f t="shared" si="19"/>
        <v>0.7724644562</v>
      </c>
      <c r="CA283" s="140">
        <f t="shared" si="20"/>
        <v>42.07266284</v>
      </c>
      <c r="CB283" s="141">
        <f t="shared" si="21"/>
        <v>251.7848978</v>
      </c>
      <c r="CC283" s="141">
        <f t="shared" si="22"/>
        <v>10.39716339</v>
      </c>
      <c r="CD283" s="187">
        <f t="shared" si="23"/>
        <v>0.1302729979</v>
      </c>
    </row>
    <row r="284" ht="15.75" customHeight="1">
      <c r="A284" s="111">
        <f t="shared" si="9"/>
        <v>15.69346273</v>
      </c>
      <c r="B284" s="112" t="s">
        <v>1276</v>
      </c>
      <c r="C284" s="112" t="s">
        <v>1277</v>
      </c>
      <c r="D284" s="113">
        <v>6.92</v>
      </c>
      <c r="E284" s="111">
        <v>0.855</v>
      </c>
      <c r="F284" s="111">
        <v>0.007</v>
      </c>
      <c r="G284" s="114">
        <v>63.7208</v>
      </c>
      <c r="H284" s="114">
        <v>0.0573</v>
      </c>
      <c r="I284" s="114" t="s">
        <v>577</v>
      </c>
      <c r="J284" s="115">
        <f t="shared" si="10"/>
        <v>5.941406098</v>
      </c>
      <c r="K284" s="144" t="s">
        <v>368</v>
      </c>
      <c r="L284" s="157" t="s">
        <v>1003</v>
      </c>
      <c r="M284" s="114" t="s">
        <v>372</v>
      </c>
      <c r="N284" s="154">
        <v>-0.19</v>
      </c>
      <c r="O284" s="118">
        <f t="shared" si="11"/>
        <v>5.751406098</v>
      </c>
      <c r="P284" s="119">
        <f t="shared" si="12"/>
        <v>-0.4045624393</v>
      </c>
      <c r="Q284" s="114" t="s">
        <v>205</v>
      </c>
      <c r="R284" s="120" t="s">
        <v>287</v>
      </c>
      <c r="S284" s="97" t="str">
        <f t="shared" si="4"/>
        <v>HIP_66765_</v>
      </c>
      <c r="T284" s="121">
        <v>1.0</v>
      </c>
      <c r="U284" s="120">
        <v>0.0</v>
      </c>
      <c r="V284" s="120">
        <v>0.0</v>
      </c>
      <c r="W284" s="120">
        <v>0.0</v>
      </c>
      <c r="X284" s="120">
        <v>0.0</v>
      </c>
      <c r="Y284" s="122">
        <f t="shared" si="13"/>
        <v>1</v>
      </c>
      <c r="Z284" s="143">
        <v>-4.424</v>
      </c>
      <c r="AA284" s="114" t="s">
        <v>353</v>
      </c>
      <c r="AB284" s="147">
        <v>4.4</v>
      </c>
      <c r="AC284" s="126" t="s">
        <v>297</v>
      </c>
      <c r="AD284" s="127">
        <v>0.87</v>
      </c>
      <c r="AE284" s="104" t="str">
        <f t="shared" si="14"/>
        <v>K0V(k)</v>
      </c>
      <c r="AF284" s="104" t="str">
        <f t="shared" si="5"/>
        <v>HIP_66765_</v>
      </c>
      <c r="AG284" s="103">
        <v>1.0</v>
      </c>
      <c r="AH284" s="104" t="str">
        <f t="shared" si="174"/>
        <v>HD_118972_</v>
      </c>
      <c r="AI284" s="92" t="s">
        <v>563</v>
      </c>
      <c r="AJ284" s="149">
        <v>5191.0</v>
      </c>
      <c r="AK284" s="45">
        <v>44.0</v>
      </c>
      <c r="AL284" s="3" t="s">
        <v>687</v>
      </c>
      <c r="AM284" s="130"/>
      <c r="AN284" s="130">
        <v>4.54</v>
      </c>
      <c r="AO284" s="131">
        <v>0.06</v>
      </c>
      <c r="AP284" s="3" t="s">
        <v>687</v>
      </c>
      <c r="AQ284" s="130">
        <v>0.0</v>
      </c>
      <c r="AR284" s="131">
        <v>0.03</v>
      </c>
      <c r="AS284" s="3" t="s">
        <v>687</v>
      </c>
      <c r="AT284" s="132">
        <f t="shared" si="15"/>
        <v>0.7760136624</v>
      </c>
      <c r="AU284" s="133">
        <v>0.0</v>
      </c>
      <c r="AV284" s="150">
        <v>0.0</v>
      </c>
      <c r="AW284" s="3">
        <v>1.0</v>
      </c>
      <c r="AX284" s="67">
        <v>2.0</v>
      </c>
      <c r="AY284" s="67">
        <v>1.0</v>
      </c>
      <c r="AZ284" s="67">
        <f t="shared" si="17"/>
        <v>4</v>
      </c>
      <c r="BA284" s="135">
        <f t="shared" si="7"/>
        <v>1</v>
      </c>
      <c r="BB284" s="151" t="s">
        <v>385</v>
      </c>
      <c r="BC284" s="48" t="str">
        <f t="shared" ref="BC284:BD284" si="307">B284</f>
        <v>HIP_66765_</v>
      </c>
      <c r="BD284" s="106" t="str">
        <f t="shared" si="307"/>
        <v>HD_118972_</v>
      </c>
      <c r="BE284" s="137">
        <v>0.0</v>
      </c>
      <c r="BF284" s="48" t="s">
        <v>357</v>
      </c>
      <c r="BG284" s="50">
        <v>0.8294562</v>
      </c>
      <c r="BH284" s="50">
        <v>205.26738</v>
      </c>
      <c r="BI284" s="50">
        <v>-34.464157</v>
      </c>
      <c r="BJ284" s="50">
        <v>5.28850774</v>
      </c>
      <c r="BK284" s="50">
        <v>5.11184107</v>
      </c>
      <c r="BL284" s="50">
        <v>5.11184107</v>
      </c>
      <c r="BM284" s="50">
        <v>1.0</v>
      </c>
      <c r="BN284" s="50">
        <v>417.769127</v>
      </c>
      <c r="BO284" s="50">
        <v>414.059127</v>
      </c>
      <c r="BP284" s="50">
        <v>19.7171013</v>
      </c>
      <c r="BQ284" s="50">
        <v>21.0</v>
      </c>
      <c r="BR284" s="50">
        <v>38.5884581</v>
      </c>
      <c r="BS284" s="50">
        <v>34.8784581</v>
      </c>
      <c r="BT284" s="50">
        <v>1.66087896</v>
      </c>
      <c r="BU284" s="50">
        <v>21.0</v>
      </c>
      <c r="BV284" s="152">
        <v>5.46538423</v>
      </c>
      <c r="BW284" s="50">
        <v>3.87538423</v>
      </c>
      <c r="BX284" s="50">
        <v>0.43059825</v>
      </c>
      <c r="BY284" s="50">
        <v>9.0</v>
      </c>
      <c r="BZ284" s="139">
        <f t="shared" si="19"/>
        <v>0.6276518025</v>
      </c>
      <c r="CA284" s="140">
        <f t="shared" si="20"/>
        <v>39.99447498</v>
      </c>
      <c r="CB284" s="141">
        <f t="shared" si="21"/>
        <v>194.7225871</v>
      </c>
      <c r="CC284" s="141">
        <f t="shared" si="22"/>
        <v>12.17926198</v>
      </c>
      <c r="CD284" s="187">
        <f t="shared" si="23"/>
        <v>0.1380724048</v>
      </c>
    </row>
    <row r="285" ht="15.75" customHeight="1">
      <c r="A285" s="111">
        <f t="shared" si="9"/>
        <v>17.05332233</v>
      </c>
      <c r="B285" s="112" t="s">
        <v>1278</v>
      </c>
      <c r="C285" s="112" t="s">
        <v>1279</v>
      </c>
      <c r="D285" s="113">
        <v>6.83</v>
      </c>
      <c r="E285" s="111">
        <v>0.779</v>
      </c>
      <c r="F285" s="111">
        <v>0.02</v>
      </c>
      <c r="G285" s="114">
        <v>58.6396</v>
      </c>
      <c r="H285" s="114">
        <v>0.0242</v>
      </c>
      <c r="I285" s="114" t="s">
        <v>577</v>
      </c>
      <c r="J285" s="115">
        <f t="shared" si="10"/>
        <v>5.670954996</v>
      </c>
      <c r="K285" s="144" t="s">
        <v>368</v>
      </c>
      <c r="L285" s="145" t="s">
        <v>969</v>
      </c>
      <c r="M285" s="114" t="s">
        <v>444</v>
      </c>
      <c r="N285" s="154">
        <v>-0.08</v>
      </c>
      <c r="O285" s="118">
        <f t="shared" si="11"/>
        <v>5.590954996</v>
      </c>
      <c r="P285" s="119">
        <f t="shared" si="12"/>
        <v>-0.3403819984</v>
      </c>
      <c r="Q285" s="114" t="s">
        <v>205</v>
      </c>
      <c r="R285" s="120" t="s">
        <v>287</v>
      </c>
      <c r="S285" s="97" t="str">
        <f t="shared" si="4"/>
        <v>HIP_34069_</v>
      </c>
      <c r="T285" s="121">
        <v>1.0</v>
      </c>
      <c r="U285" s="120">
        <v>0.0</v>
      </c>
      <c r="V285" s="120">
        <v>0.0</v>
      </c>
      <c r="W285" s="120">
        <v>0.0</v>
      </c>
      <c r="X285" s="120">
        <v>0.0</v>
      </c>
      <c r="Y285" s="122">
        <f t="shared" si="13"/>
        <v>1</v>
      </c>
      <c r="Z285" s="146">
        <v>-5.01</v>
      </c>
      <c r="AA285" s="114" t="s">
        <v>377</v>
      </c>
      <c r="AB285" s="147">
        <v>1.8</v>
      </c>
      <c r="AC285" s="126" t="s">
        <v>297</v>
      </c>
      <c r="AD285" s="127">
        <v>1.04</v>
      </c>
      <c r="AE285" s="104" t="str">
        <f t="shared" si="14"/>
        <v>G1.5V</v>
      </c>
      <c r="AF285" s="104" t="str">
        <f t="shared" si="5"/>
        <v>HIP_34069_</v>
      </c>
      <c r="AG285" s="103">
        <v>1.0</v>
      </c>
      <c r="AH285" s="104" t="str">
        <f t="shared" si="174"/>
        <v>HD_53706_</v>
      </c>
      <c r="AI285" s="66" t="s">
        <v>379</v>
      </c>
      <c r="AJ285" s="149">
        <v>5245.0</v>
      </c>
      <c r="AK285" s="45">
        <v>44.0</v>
      </c>
      <c r="AL285" s="3" t="s">
        <v>687</v>
      </c>
      <c r="AM285" s="130"/>
      <c r="AN285" s="130">
        <v>4.57</v>
      </c>
      <c r="AO285" s="131">
        <v>0.06</v>
      </c>
      <c r="AP285" s="3" t="s">
        <v>687</v>
      </c>
      <c r="AQ285" s="130">
        <v>-0.28</v>
      </c>
      <c r="AR285" s="131">
        <v>0.03</v>
      </c>
      <c r="AS285" s="3" t="s">
        <v>687</v>
      </c>
      <c r="AT285" s="132">
        <f t="shared" si="15"/>
        <v>0.8184094974</v>
      </c>
      <c r="AU285" s="133">
        <v>0.0</v>
      </c>
      <c r="AV285" s="150">
        <v>0.0</v>
      </c>
      <c r="AW285" s="3">
        <v>1.0</v>
      </c>
      <c r="AX285" s="67">
        <v>2.0</v>
      </c>
      <c r="AY285" s="67">
        <v>1.0</v>
      </c>
      <c r="AZ285" s="67">
        <f t="shared" si="17"/>
        <v>4</v>
      </c>
      <c r="BA285" s="135">
        <f t="shared" si="7"/>
        <v>1</v>
      </c>
      <c r="BB285" s="151" t="s">
        <v>385</v>
      </c>
      <c r="BC285" s="48" t="str">
        <f t="shared" ref="BC285:BD285" si="308">B285</f>
        <v>HIP_34069_</v>
      </c>
      <c r="BD285" s="106" t="str">
        <f t="shared" si="308"/>
        <v>HD_53706_</v>
      </c>
      <c r="BE285" s="137">
        <v>0.0</v>
      </c>
      <c r="BF285" s="48" t="s">
        <v>226</v>
      </c>
      <c r="BG285" s="50">
        <v>0.87609336</v>
      </c>
      <c r="BH285" s="50">
        <v>105.99551</v>
      </c>
      <c r="BI285" s="50">
        <v>-43.61132</v>
      </c>
      <c r="BJ285" s="50">
        <v>5.24277588</v>
      </c>
      <c r="BK285" s="50">
        <v>5.06610921</v>
      </c>
      <c r="BL285" s="50">
        <v>5.06610921</v>
      </c>
      <c r="BM285" s="50">
        <v>1.0</v>
      </c>
      <c r="BN285" s="50">
        <v>413.534846</v>
      </c>
      <c r="BO285" s="50">
        <v>410.354846</v>
      </c>
      <c r="BP285" s="50">
        <v>22.7974914</v>
      </c>
      <c r="BQ285" s="50">
        <v>18.0</v>
      </c>
      <c r="BR285" s="50">
        <v>37.7519293</v>
      </c>
      <c r="BS285" s="50">
        <v>34.5719293</v>
      </c>
      <c r="BT285" s="50">
        <v>1.92066274</v>
      </c>
      <c r="BU285" s="50">
        <v>18.0</v>
      </c>
      <c r="BV285" s="152">
        <v>5.43132548</v>
      </c>
      <c r="BW285" s="50">
        <v>3.84132548</v>
      </c>
      <c r="BX285" s="50">
        <v>0.42681394</v>
      </c>
      <c r="BY285" s="50">
        <v>9.0</v>
      </c>
      <c r="BZ285" s="139">
        <f t="shared" si="19"/>
        <v>0.675785705</v>
      </c>
      <c r="CA285" s="140">
        <f t="shared" si="20"/>
        <v>39.62780343</v>
      </c>
      <c r="CB285" s="141">
        <f t="shared" si="21"/>
        <v>198.9732155</v>
      </c>
      <c r="CC285" s="141">
        <f t="shared" si="22"/>
        <v>10.73541453</v>
      </c>
      <c r="CD285" s="187">
        <f t="shared" si="23"/>
        <v>0.1144439403</v>
      </c>
    </row>
    <row r="286" ht="15.75" customHeight="1">
      <c r="A286" s="111">
        <f t="shared" si="9"/>
        <v>13.95502018</v>
      </c>
      <c r="B286" s="112" t="s">
        <v>1280</v>
      </c>
      <c r="C286" s="112" t="s">
        <v>1281</v>
      </c>
      <c r="D286" s="113">
        <v>7.1</v>
      </c>
      <c r="E286" s="111">
        <v>0.927</v>
      </c>
      <c r="F286" s="111">
        <v>0.002</v>
      </c>
      <c r="G286" s="114">
        <v>71.6588</v>
      </c>
      <c r="H286" s="114">
        <v>0.0364</v>
      </c>
      <c r="I286" s="114" t="s">
        <v>577</v>
      </c>
      <c r="J286" s="115">
        <f t="shared" si="10"/>
        <v>6.376347656</v>
      </c>
      <c r="K286" s="144" t="s">
        <v>368</v>
      </c>
      <c r="L286" s="157" t="s">
        <v>806</v>
      </c>
      <c r="M286" s="114" t="s">
        <v>372</v>
      </c>
      <c r="N286" s="154">
        <v>-0.315</v>
      </c>
      <c r="O286" s="118">
        <f t="shared" si="11"/>
        <v>6.061347656</v>
      </c>
      <c r="P286" s="119">
        <f t="shared" si="12"/>
        <v>-0.5285390624</v>
      </c>
      <c r="Q286" s="114" t="s">
        <v>517</v>
      </c>
      <c r="R286" s="120" t="s">
        <v>287</v>
      </c>
      <c r="S286" s="97" t="str">
        <f t="shared" si="4"/>
        <v>HIP_17420_</v>
      </c>
      <c r="T286" s="121">
        <v>1.0</v>
      </c>
      <c r="U286" s="121">
        <v>1.0</v>
      </c>
      <c r="V286" s="120">
        <v>0.0</v>
      </c>
      <c r="W286" s="120">
        <v>0.0</v>
      </c>
      <c r="X286" s="120">
        <v>0.0</v>
      </c>
      <c r="Y286" s="122">
        <f t="shared" si="13"/>
        <v>2</v>
      </c>
      <c r="Z286" s="143">
        <v>-4.807</v>
      </c>
      <c r="AA286" s="114" t="s">
        <v>624</v>
      </c>
      <c r="AB286" s="147">
        <v>3.0</v>
      </c>
      <c r="AC286" s="126" t="s">
        <v>297</v>
      </c>
      <c r="AD286" s="127">
        <v>0.76</v>
      </c>
      <c r="AE286" s="104" t="str">
        <f t="shared" si="14"/>
        <v>K2.5V</v>
      </c>
      <c r="AF286" s="104" t="str">
        <f t="shared" si="5"/>
        <v>HIP_17420_</v>
      </c>
      <c r="AG286" s="103">
        <v>1.0</v>
      </c>
      <c r="AH286" s="104" t="str">
        <f t="shared" si="174"/>
        <v>HD_23356_</v>
      </c>
      <c r="AI286" s="40" t="s">
        <v>655</v>
      </c>
      <c r="AJ286" s="149">
        <v>4930.0</v>
      </c>
      <c r="AK286" s="45">
        <v>36.0</v>
      </c>
      <c r="AL286" s="3" t="s">
        <v>1039</v>
      </c>
      <c r="AM286" s="130"/>
      <c r="AN286" s="130">
        <v>4.41</v>
      </c>
      <c r="AO286" s="131">
        <v>0.09</v>
      </c>
      <c r="AP286" s="3" t="s">
        <v>1039</v>
      </c>
      <c r="AQ286" s="130">
        <v>-0.167</v>
      </c>
      <c r="AR286" s="131">
        <v>0.005</v>
      </c>
      <c r="AS286" s="3" t="s">
        <v>1039</v>
      </c>
      <c r="AT286" s="132">
        <f t="shared" si="15"/>
        <v>0.7459148873</v>
      </c>
      <c r="AU286" s="133">
        <v>0.0</v>
      </c>
      <c r="AV286" s="150">
        <v>0.0</v>
      </c>
      <c r="AW286" s="3">
        <v>1.0</v>
      </c>
      <c r="AX286" s="67">
        <v>2.0</v>
      </c>
      <c r="AY286" s="67">
        <v>1.0</v>
      </c>
      <c r="AZ286" s="67">
        <f t="shared" si="17"/>
        <v>4</v>
      </c>
      <c r="BA286" s="135">
        <f t="shared" si="7"/>
        <v>2</v>
      </c>
      <c r="BB286" s="170" t="s">
        <v>509</v>
      </c>
      <c r="BC286" s="48" t="str">
        <f t="shared" ref="BC286:BD286" si="309">B286</f>
        <v>HIP_17420_</v>
      </c>
      <c r="BD286" s="106" t="str">
        <f t="shared" si="309"/>
        <v>HD_23356_</v>
      </c>
      <c r="BE286" s="177" t="s">
        <v>539</v>
      </c>
      <c r="BF286" s="48" t="s">
        <v>149</v>
      </c>
      <c r="BG286" s="50">
        <v>0.90041077</v>
      </c>
      <c r="BH286" s="50">
        <v>55.980595</v>
      </c>
      <c r="BI286" s="50">
        <v>-19.110899</v>
      </c>
      <c r="BJ286" s="50">
        <v>8.22415422</v>
      </c>
      <c r="BK286" s="50">
        <v>7.87082088</v>
      </c>
      <c r="BL286" s="50">
        <v>3.93541044</v>
      </c>
      <c r="BM286" s="50">
        <v>2.0</v>
      </c>
      <c r="BN286" s="50">
        <v>322.301579</v>
      </c>
      <c r="BO286" s="50">
        <v>318.768246</v>
      </c>
      <c r="BP286" s="50">
        <v>15.9384123</v>
      </c>
      <c r="BQ286" s="50">
        <v>20.0</v>
      </c>
      <c r="BR286" s="50">
        <v>30.4112175</v>
      </c>
      <c r="BS286" s="50">
        <v>26.8778841</v>
      </c>
      <c r="BT286" s="50">
        <v>1.34389421</v>
      </c>
      <c r="BU286" s="50">
        <v>20.0</v>
      </c>
      <c r="BV286" s="152">
        <v>5.59341636</v>
      </c>
      <c r="BW286" s="50">
        <v>3.65008303</v>
      </c>
      <c r="BX286" s="50">
        <v>0.33182573</v>
      </c>
      <c r="BY286" s="50">
        <v>11.0</v>
      </c>
      <c r="BZ286" s="139">
        <f t="shared" si="19"/>
        <v>0.5441648293</v>
      </c>
      <c r="CA286" s="140">
        <f t="shared" si="20"/>
        <v>38.99419867</v>
      </c>
      <c r="CB286" s="141">
        <f t="shared" si="21"/>
        <v>168.1847809</v>
      </c>
      <c r="CC286" s="141">
        <f t="shared" si="22"/>
        <v>13.99484066</v>
      </c>
      <c r="CD286" s="187">
        <f t="shared" si="23"/>
        <v>0.1541035166</v>
      </c>
    </row>
    <row r="287" ht="15.75" customHeight="1">
      <c r="A287" s="111">
        <f t="shared" si="9"/>
        <v>6.160624737</v>
      </c>
      <c r="B287" s="112" t="s">
        <v>1282</v>
      </c>
      <c r="C287" s="112" t="s">
        <v>1283</v>
      </c>
      <c r="D287" s="113">
        <v>7.97</v>
      </c>
      <c r="E287" s="111">
        <v>1.431</v>
      </c>
      <c r="F287" s="111">
        <v>0.006</v>
      </c>
      <c r="G287" s="114">
        <v>162.3212</v>
      </c>
      <c r="H287" s="114">
        <v>0.0495</v>
      </c>
      <c r="I287" s="114" t="s">
        <v>577</v>
      </c>
      <c r="J287" s="115">
        <f t="shared" si="10"/>
        <v>9.021876223</v>
      </c>
      <c r="K287" s="116" t="s">
        <v>896</v>
      </c>
      <c r="L287" s="193" t="s">
        <v>1227</v>
      </c>
      <c r="M287" s="114" t="s">
        <v>1284</v>
      </c>
      <c r="N287" s="154">
        <v>-1.18</v>
      </c>
      <c r="O287" s="118">
        <f t="shared" si="11"/>
        <v>7.841876223</v>
      </c>
      <c r="P287" s="119">
        <f t="shared" si="12"/>
        <v>-1.240750489</v>
      </c>
      <c r="Q287" s="114" t="s">
        <v>517</v>
      </c>
      <c r="R287" s="120" t="s">
        <v>287</v>
      </c>
      <c r="S287" s="97" t="str">
        <f t="shared" si="4"/>
        <v>HIP_99701_</v>
      </c>
      <c r="T287" s="121">
        <v>1.0</v>
      </c>
      <c r="U287" s="121">
        <v>1.0</v>
      </c>
      <c r="V287" s="120">
        <v>0.0</v>
      </c>
      <c r="W287" s="120">
        <v>0.0</v>
      </c>
      <c r="X287" s="120">
        <v>0.0</v>
      </c>
      <c r="Y287" s="122">
        <f t="shared" si="13"/>
        <v>2</v>
      </c>
      <c r="Z287" s="143">
        <v>-4.76</v>
      </c>
      <c r="AA287" s="114" t="s">
        <v>1285</v>
      </c>
      <c r="AB287" s="147">
        <v>0.9</v>
      </c>
      <c r="AC287" s="126" t="s">
        <v>297</v>
      </c>
      <c r="AD287" s="127">
        <v>0.55</v>
      </c>
      <c r="AE287" s="104" t="str">
        <f t="shared" si="14"/>
        <v>M0V</v>
      </c>
      <c r="AF287" s="104" t="str">
        <f t="shared" si="5"/>
        <v>HIP_99701_</v>
      </c>
      <c r="AG287" s="103">
        <v>1.0</v>
      </c>
      <c r="AH287" s="104" t="str">
        <f t="shared" si="174"/>
        <v>HD_191849_</v>
      </c>
      <c r="AI287" s="197" t="s">
        <v>898</v>
      </c>
      <c r="AJ287" s="149">
        <v>3535.0</v>
      </c>
      <c r="AK287" s="45">
        <v>80.0</v>
      </c>
      <c r="AL287" s="3" t="s">
        <v>899</v>
      </c>
      <c r="AM287" s="166"/>
      <c r="AN287" s="166">
        <v>4.81</v>
      </c>
      <c r="AO287" s="167">
        <v>0.01</v>
      </c>
      <c r="AP287" s="29" t="s">
        <v>900</v>
      </c>
      <c r="AQ287" s="166">
        <v>0.0</v>
      </c>
      <c r="AR287" s="167">
        <v>0.1</v>
      </c>
      <c r="AS287" s="29" t="s">
        <v>590</v>
      </c>
      <c r="AT287" s="132">
        <f t="shared" si="15"/>
        <v>0.6389966244</v>
      </c>
      <c r="AU287" s="133">
        <v>0.0</v>
      </c>
      <c r="AV287" s="150">
        <v>0.0</v>
      </c>
      <c r="AW287" s="3">
        <v>1.0</v>
      </c>
      <c r="AX287" s="67">
        <v>2.0</v>
      </c>
      <c r="AY287" s="43">
        <v>0.0</v>
      </c>
      <c r="AZ287" s="43">
        <f t="shared" si="17"/>
        <v>3</v>
      </c>
      <c r="BA287" s="135">
        <f t="shared" si="7"/>
        <v>2</v>
      </c>
      <c r="BB287" s="151" t="s">
        <v>901</v>
      </c>
      <c r="BC287" s="48" t="str">
        <f t="shared" ref="BC287:BD287" si="310">B287</f>
        <v>HIP_99701_</v>
      </c>
      <c r="BD287" s="106" t="str">
        <f t="shared" si="310"/>
        <v>HD_191849_</v>
      </c>
      <c r="BE287" s="137">
        <v>0.0</v>
      </c>
      <c r="BF287" s="48" t="s">
        <v>496</v>
      </c>
      <c r="BG287" s="50">
        <v>0.48329822</v>
      </c>
      <c r="BH287" s="50">
        <v>303.47247</v>
      </c>
      <c r="BI287" s="50">
        <v>-45.16402</v>
      </c>
      <c r="BJ287" s="50">
        <v>6.44190452</v>
      </c>
      <c r="BK287" s="50">
        <v>5.91190452</v>
      </c>
      <c r="BL287" s="50">
        <v>1.97063484</v>
      </c>
      <c r="BM287" s="50">
        <v>3.0</v>
      </c>
      <c r="BN287" s="50">
        <v>160.681422</v>
      </c>
      <c r="BO287" s="50">
        <v>159.621422</v>
      </c>
      <c r="BP287" s="50">
        <v>26.6035703</v>
      </c>
      <c r="BQ287" s="50">
        <v>6.0</v>
      </c>
      <c r="BR287" s="152">
        <v>14.6326607</v>
      </c>
      <c r="BS287" s="50">
        <v>13.5726607</v>
      </c>
      <c r="BT287" s="50">
        <v>2.26211012</v>
      </c>
      <c r="BU287" s="50">
        <v>6.0</v>
      </c>
      <c r="BV287" s="152">
        <v>5.50768606</v>
      </c>
      <c r="BW287" s="50">
        <v>2.6810194</v>
      </c>
      <c r="BX287" s="50">
        <v>0.16756371</v>
      </c>
      <c r="BY287" s="50">
        <v>16.0</v>
      </c>
      <c r="BZ287" s="139">
        <f t="shared" si="19"/>
        <v>0.2396761144</v>
      </c>
      <c r="CA287" s="140">
        <f t="shared" si="20"/>
        <v>38.9045145</v>
      </c>
      <c r="CB287" s="141">
        <f t="shared" si="21"/>
        <v>57.79011718</v>
      </c>
      <c r="CC287" s="141">
        <f t="shared" si="22"/>
        <v>24.78827276</v>
      </c>
      <c r="CD287" s="174">
        <f t="shared" si="23"/>
        <v>0.2124532857</v>
      </c>
    </row>
    <row r="288" ht="15.75" customHeight="1">
      <c r="A288" s="111">
        <f t="shared" si="9"/>
        <v>14.1000767</v>
      </c>
      <c r="B288" s="112" t="s">
        <v>1286</v>
      </c>
      <c r="C288" s="112" t="s">
        <v>1287</v>
      </c>
      <c r="D288" s="113">
        <v>7.18</v>
      </c>
      <c r="E288" s="111">
        <v>0.891</v>
      </c>
      <c r="F288" s="111">
        <v>0.015</v>
      </c>
      <c r="G288" s="114">
        <v>70.9216</v>
      </c>
      <c r="H288" s="114">
        <v>0.0508</v>
      </c>
      <c r="I288" s="114" t="s">
        <v>577</v>
      </c>
      <c r="J288" s="115">
        <f t="shared" si="10"/>
        <v>6.433892624</v>
      </c>
      <c r="K288" s="144" t="s">
        <v>368</v>
      </c>
      <c r="L288" s="157" t="s">
        <v>1144</v>
      </c>
      <c r="M288" s="114" t="s">
        <v>281</v>
      </c>
      <c r="N288" s="154">
        <v>-0.37</v>
      </c>
      <c r="O288" s="118">
        <f t="shared" si="11"/>
        <v>6.063892624</v>
      </c>
      <c r="P288" s="119">
        <f t="shared" si="12"/>
        <v>-0.5295570496</v>
      </c>
      <c r="Q288" s="114" t="s">
        <v>205</v>
      </c>
      <c r="R288" s="158" t="s">
        <v>287</v>
      </c>
      <c r="S288" s="97" t="str">
        <f t="shared" si="4"/>
        <v>HIP_37349_</v>
      </c>
      <c r="T288" s="121">
        <v>1.0</v>
      </c>
      <c r="U288" s="120">
        <v>0.0</v>
      </c>
      <c r="V288" s="120">
        <v>0.0</v>
      </c>
      <c r="W288" s="120">
        <v>0.0</v>
      </c>
      <c r="X288" s="120">
        <v>0.0</v>
      </c>
      <c r="Y288" s="122">
        <f t="shared" si="13"/>
        <v>1</v>
      </c>
      <c r="Z288" s="143">
        <v>-4.403</v>
      </c>
      <c r="AA288" s="114" t="s">
        <v>353</v>
      </c>
      <c r="AB288" s="147">
        <v>3.8</v>
      </c>
      <c r="AC288" s="126" t="s">
        <v>297</v>
      </c>
      <c r="AD288" s="127">
        <v>0.75</v>
      </c>
      <c r="AE288" s="104" t="str">
        <f t="shared" si="14"/>
        <v>K3-V</v>
      </c>
      <c r="AF288" s="104" t="str">
        <f t="shared" si="5"/>
        <v>HIP_37349_</v>
      </c>
      <c r="AG288" s="103">
        <v>1.0</v>
      </c>
      <c r="AH288" s="104" t="str">
        <f t="shared" si="174"/>
        <v>HD_61606_</v>
      </c>
      <c r="AI288" s="92" t="s">
        <v>563</v>
      </c>
      <c r="AJ288" s="149">
        <v>4937.0</v>
      </c>
      <c r="AK288" s="45">
        <v>37.0</v>
      </c>
      <c r="AL288" s="3" t="s">
        <v>518</v>
      </c>
      <c r="AM288" s="130"/>
      <c r="AN288" s="130">
        <v>4.6</v>
      </c>
      <c r="AO288" s="131">
        <v>0.02</v>
      </c>
      <c r="AP288" s="3" t="s">
        <v>518</v>
      </c>
      <c r="AQ288" s="130">
        <v>0.0</v>
      </c>
      <c r="AR288" s="131">
        <v>0.05</v>
      </c>
      <c r="AS288" s="3" t="s">
        <v>518</v>
      </c>
      <c r="AT288" s="132">
        <f t="shared" si="15"/>
        <v>0.7429299484</v>
      </c>
      <c r="AU288" s="133">
        <v>0.0</v>
      </c>
      <c r="AV288" s="150">
        <v>0.0</v>
      </c>
      <c r="AW288" s="3">
        <v>1.0</v>
      </c>
      <c r="AX288" s="67">
        <v>2.0</v>
      </c>
      <c r="AY288" s="67">
        <v>1.0</v>
      </c>
      <c r="AZ288" s="67">
        <f t="shared" si="17"/>
        <v>4</v>
      </c>
      <c r="BA288" s="135">
        <f t="shared" si="7"/>
        <v>1</v>
      </c>
      <c r="BB288" s="151" t="s">
        <v>385</v>
      </c>
      <c r="BC288" s="48" t="str">
        <f t="shared" ref="BC288:BD288" si="311">B288</f>
        <v>HIP_37349_</v>
      </c>
      <c r="BD288" s="106" t="str">
        <f t="shared" si="311"/>
        <v>HD_61606_</v>
      </c>
      <c r="BE288" s="177" t="s">
        <v>539</v>
      </c>
      <c r="BF288" s="48" t="s">
        <v>254</v>
      </c>
      <c r="BG288" s="50">
        <v>0.71872788</v>
      </c>
      <c r="BH288" s="50">
        <v>114.9972</v>
      </c>
      <c r="BI288" s="50">
        <v>-3.597507</v>
      </c>
      <c r="BJ288" s="50">
        <v>5.45530794</v>
      </c>
      <c r="BK288" s="50">
        <v>5.27864127</v>
      </c>
      <c r="BL288" s="50">
        <v>5.27864127</v>
      </c>
      <c r="BM288" s="50">
        <v>1.0</v>
      </c>
      <c r="BN288" s="50">
        <v>430.749943</v>
      </c>
      <c r="BO288" s="50">
        <v>427.569943</v>
      </c>
      <c r="BP288" s="50">
        <v>23.7538857</v>
      </c>
      <c r="BQ288" s="50">
        <v>18.0</v>
      </c>
      <c r="BR288" s="50">
        <v>39.0537398</v>
      </c>
      <c r="BS288" s="50">
        <v>36.0504065</v>
      </c>
      <c r="BT288" s="50">
        <v>2.12061214</v>
      </c>
      <c r="BU288" s="50">
        <v>17.0</v>
      </c>
      <c r="BV288" s="152">
        <v>5.59560072</v>
      </c>
      <c r="BW288" s="50">
        <v>4.00560072</v>
      </c>
      <c r="BX288" s="50">
        <v>0.44506675</v>
      </c>
      <c r="BY288" s="50">
        <v>9.0</v>
      </c>
      <c r="BZ288" s="139">
        <f t="shared" si="19"/>
        <v>0.5435274411</v>
      </c>
      <c r="CA288" s="140">
        <f t="shared" si="20"/>
        <v>38.54783577</v>
      </c>
      <c r="CB288" s="141">
        <f t="shared" si="21"/>
        <v>169.0049278</v>
      </c>
      <c r="CC288" s="141">
        <f t="shared" si="22"/>
        <v>14.09608855</v>
      </c>
      <c r="CD288" s="187">
        <f t="shared" si="23"/>
        <v>0.1543707017</v>
      </c>
    </row>
    <row r="289" ht="15.75" customHeight="1">
      <c r="A289" s="111">
        <f t="shared" si="9"/>
        <v>12.78298329</v>
      </c>
      <c r="B289" s="112" t="s">
        <v>1288</v>
      </c>
      <c r="C289" s="112" t="s">
        <v>1289</v>
      </c>
      <c r="D289" s="113">
        <v>7.2</v>
      </c>
      <c r="E289" s="111">
        <v>1.002</v>
      </c>
      <c r="F289" s="111">
        <v>0.014</v>
      </c>
      <c r="G289" s="114">
        <v>78.229</v>
      </c>
      <c r="H289" s="114">
        <v>0.0473</v>
      </c>
      <c r="I289" s="114" t="s">
        <v>577</v>
      </c>
      <c r="J289" s="115">
        <f t="shared" si="10"/>
        <v>6.666838894</v>
      </c>
      <c r="K289" s="144" t="s">
        <v>368</v>
      </c>
      <c r="L289" s="157" t="s">
        <v>877</v>
      </c>
      <c r="M289" s="114" t="s">
        <v>281</v>
      </c>
      <c r="N289" s="154">
        <v>-0.37</v>
      </c>
      <c r="O289" s="118">
        <f t="shared" si="11"/>
        <v>6.296838894</v>
      </c>
      <c r="P289" s="119">
        <f t="shared" si="12"/>
        <v>-0.6227355574</v>
      </c>
      <c r="Q289" s="114" t="s">
        <v>205</v>
      </c>
      <c r="R289" s="120" t="s">
        <v>287</v>
      </c>
      <c r="S289" s="97" t="str">
        <f t="shared" si="4"/>
        <v>HIP_46580_</v>
      </c>
      <c r="T289" s="121">
        <v>1.0</v>
      </c>
      <c r="U289" s="120">
        <v>0.0</v>
      </c>
      <c r="V289" s="120">
        <v>0.0</v>
      </c>
      <c r="W289" s="120">
        <v>0.0</v>
      </c>
      <c r="X289" s="120">
        <v>0.0</v>
      </c>
      <c r="Y289" s="122">
        <f t="shared" si="13"/>
        <v>1</v>
      </c>
      <c r="Z289" s="143">
        <v>-4.495</v>
      </c>
      <c r="AA289" s="114" t="s">
        <v>353</v>
      </c>
      <c r="AB289" s="147">
        <v>1.8</v>
      </c>
      <c r="AC289" s="126" t="s">
        <v>297</v>
      </c>
      <c r="AD289" s="127">
        <v>0.75</v>
      </c>
      <c r="AE289" s="104" t="str">
        <f t="shared" si="14"/>
        <v>K3V</v>
      </c>
      <c r="AF289" s="104" t="str">
        <f t="shared" si="5"/>
        <v>HIP_46580_</v>
      </c>
      <c r="AG289" s="103">
        <v>1.0</v>
      </c>
      <c r="AH289" s="104" t="str">
        <f t="shared" si="174"/>
        <v>HD_82106_</v>
      </c>
      <c r="AI289" s="92" t="s">
        <v>563</v>
      </c>
      <c r="AJ289" s="149">
        <v>4868.0</v>
      </c>
      <c r="AK289" s="45">
        <v>44.0</v>
      </c>
      <c r="AL289" s="3" t="s">
        <v>687</v>
      </c>
      <c r="AM289" s="130"/>
      <c r="AN289" s="130">
        <v>4.8</v>
      </c>
      <c r="AO289" s="131">
        <v>0.06</v>
      </c>
      <c r="AP289" s="3" t="s">
        <v>687</v>
      </c>
      <c r="AQ289" s="130">
        <v>0.11</v>
      </c>
      <c r="AR289" s="131">
        <v>0.03</v>
      </c>
      <c r="AS289" s="3" t="s">
        <v>687</v>
      </c>
      <c r="AT289" s="132">
        <f t="shared" si="15"/>
        <v>0.6864101977</v>
      </c>
      <c r="AU289" s="133">
        <v>0.0</v>
      </c>
      <c r="AV289" s="150">
        <v>0.0</v>
      </c>
      <c r="AW289" s="3">
        <v>1.0</v>
      </c>
      <c r="AX289" s="67">
        <v>2.0</v>
      </c>
      <c r="AY289" s="67">
        <v>1.0</v>
      </c>
      <c r="AZ289" s="67">
        <f t="shared" si="17"/>
        <v>4</v>
      </c>
      <c r="BA289" s="135">
        <f t="shared" si="7"/>
        <v>1</v>
      </c>
      <c r="BB289" s="151" t="s">
        <v>385</v>
      </c>
      <c r="BC289" s="48" t="str">
        <f t="shared" ref="BC289:BD289" si="312">B289</f>
        <v>HIP_46580_</v>
      </c>
      <c r="BD289" s="106" t="str">
        <f t="shared" si="312"/>
        <v>HD_82106_</v>
      </c>
      <c r="BE289" s="137">
        <v>0.0</v>
      </c>
      <c r="BF289" s="48" t="s">
        <v>295</v>
      </c>
      <c r="BG289" s="50">
        <v>0.57090566</v>
      </c>
      <c r="BH289" s="50">
        <v>142.47844</v>
      </c>
      <c r="BI289" s="50">
        <v>5.655134</v>
      </c>
      <c r="BJ289" s="50">
        <v>7.19859133</v>
      </c>
      <c r="BK289" s="50">
        <v>6.84525799</v>
      </c>
      <c r="BL289" s="50">
        <v>3.422629</v>
      </c>
      <c r="BM289" s="50">
        <v>2.0</v>
      </c>
      <c r="BN289" s="50">
        <v>278.822949</v>
      </c>
      <c r="BO289" s="50">
        <v>277.232949</v>
      </c>
      <c r="BP289" s="50">
        <v>30.803661</v>
      </c>
      <c r="BQ289" s="50">
        <v>9.0</v>
      </c>
      <c r="BR289" s="50">
        <v>24.9774031</v>
      </c>
      <c r="BS289" s="50">
        <v>23.3874031</v>
      </c>
      <c r="BT289" s="50">
        <v>2.59860034</v>
      </c>
      <c r="BU289" s="50">
        <v>9.0</v>
      </c>
      <c r="BV289" s="152">
        <v>5.58480046</v>
      </c>
      <c r="BW289" s="50">
        <v>3.46480046</v>
      </c>
      <c r="BX289" s="50">
        <v>0.28873337</v>
      </c>
      <c r="BY289" s="50">
        <v>12.0</v>
      </c>
      <c r="BZ289" s="139">
        <f t="shared" si="19"/>
        <v>0.4882387233</v>
      </c>
      <c r="CA289" s="140">
        <f t="shared" si="20"/>
        <v>38.19442708</v>
      </c>
      <c r="CB289" s="141">
        <f t="shared" si="21"/>
        <v>143.8849887</v>
      </c>
      <c r="CC289" s="141">
        <f t="shared" si="22"/>
        <v>14.87281741</v>
      </c>
      <c r="CD289" s="187">
        <f t="shared" si="23"/>
        <v>0.1529554226</v>
      </c>
    </row>
    <row r="290" ht="15.75" customHeight="1">
      <c r="A290" s="111">
        <f t="shared" si="9"/>
        <v>13.24338427</v>
      </c>
      <c r="B290" s="112" t="s">
        <v>1290</v>
      </c>
      <c r="C290" s="112" t="s">
        <v>1291</v>
      </c>
      <c r="D290" s="113">
        <v>7.24</v>
      </c>
      <c r="E290" s="111">
        <v>0.997</v>
      </c>
      <c r="F290" s="111">
        <v>0.018</v>
      </c>
      <c r="G290" s="114">
        <v>75.5094</v>
      </c>
      <c r="H290" s="114">
        <v>0.0242</v>
      </c>
      <c r="I290" s="114" t="s">
        <v>577</v>
      </c>
      <c r="J290" s="115">
        <f t="shared" si="10"/>
        <v>6.630005097</v>
      </c>
      <c r="K290" s="144" t="s">
        <v>368</v>
      </c>
      <c r="L290" s="157" t="s">
        <v>877</v>
      </c>
      <c r="M290" s="114" t="s">
        <v>1292</v>
      </c>
      <c r="N290" s="154">
        <v>-0.37</v>
      </c>
      <c r="O290" s="118">
        <f t="shared" si="11"/>
        <v>6.260005097</v>
      </c>
      <c r="P290" s="119">
        <f t="shared" si="12"/>
        <v>-0.6080020387</v>
      </c>
      <c r="Q290" s="114" t="s">
        <v>205</v>
      </c>
      <c r="R290" s="120" t="s">
        <v>287</v>
      </c>
      <c r="S290" s="97" t="str">
        <f t="shared" si="4"/>
        <v>HIP_71181_</v>
      </c>
      <c r="T290" s="121">
        <v>1.0</v>
      </c>
      <c r="U290" s="120">
        <v>0.0</v>
      </c>
      <c r="V290" s="120">
        <v>0.0</v>
      </c>
      <c r="W290" s="120">
        <v>0.0</v>
      </c>
      <c r="X290" s="120">
        <v>0.0</v>
      </c>
      <c r="Y290" s="122">
        <f t="shared" si="13"/>
        <v>1</v>
      </c>
      <c r="Z290" s="143">
        <v>-4.858</v>
      </c>
      <c r="AA290" s="114" t="s">
        <v>353</v>
      </c>
      <c r="AB290" s="147">
        <v>3.6</v>
      </c>
      <c r="AC290" s="126" t="s">
        <v>297</v>
      </c>
      <c r="AD290" s="127">
        <v>0.75</v>
      </c>
      <c r="AE290" s="104" t="str">
        <f t="shared" si="14"/>
        <v>K3V</v>
      </c>
      <c r="AF290" s="104" t="str">
        <f t="shared" si="5"/>
        <v>HIP_71181_</v>
      </c>
      <c r="AG290" s="103">
        <v>1.0</v>
      </c>
      <c r="AH290" s="104" t="str">
        <f t="shared" si="174"/>
        <v>HD_128165_</v>
      </c>
      <c r="AI290" s="40" t="s">
        <v>655</v>
      </c>
      <c r="AJ290" s="149">
        <v>4809.0</v>
      </c>
      <c r="AK290" s="45">
        <v>44.0</v>
      </c>
      <c r="AL290" s="3" t="s">
        <v>687</v>
      </c>
      <c r="AM290" s="130"/>
      <c r="AN290" s="130">
        <v>4.67</v>
      </c>
      <c r="AO290" s="131">
        <v>0.06</v>
      </c>
      <c r="AP290" s="3" t="s">
        <v>687</v>
      </c>
      <c r="AQ290" s="130">
        <v>0.0</v>
      </c>
      <c r="AR290" s="131">
        <v>0.03</v>
      </c>
      <c r="AS290" s="3" t="s">
        <v>687</v>
      </c>
      <c r="AT290" s="132">
        <f t="shared" si="15"/>
        <v>0.7153886924</v>
      </c>
      <c r="AU290" s="133">
        <v>0.0</v>
      </c>
      <c r="AV290" s="150">
        <v>0.0</v>
      </c>
      <c r="AW290" s="3">
        <v>1.0</v>
      </c>
      <c r="AX290" s="67">
        <v>2.0</v>
      </c>
      <c r="AY290" s="67">
        <v>1.0</v>
      </c>
      <c r="AZ290" s="67">
        <f t="shared" si="17"/>
        <v>4</v>
      </c>
      <c r="BA290" s="135">
        <f t="shared" si="7"/>
        <v>1</v>
      </c>
      <c r="BB290" s="151" t="s">
        <v>385</v>
      </c>
      <c r="BC290" s="48" t="str">
        <f t="shared" ref="BC290:BD290" si="313">B290</f>
        <v>HIP_71181_</v>
      </c>
      <c r="BD290" s="106" t="str">
        <f t="shared" si="313"/>
        <v>HD_128165_</v>
      </c>
      <c r="BE290" s="137">
        <v>0.0</v>
      </c>
      <c r="BF290" s="48" t="s">
        <v>374</v>
      </c>
      <c r="BG290" s="50">
        <v>0.66307768</v>
      </c>
      <c r="BH290" s="50">
        <v>218.37029</v>
      </c>
      <c r="BI290" s="50">
        <v>52.90879</v>
      </c>
      <c r="BJ290" s="50">
        <v>10.3148647</v>
      </c>
      <c r="BK290" s="50">
        <v>9.96153132</v>
      </c>
      <c r="BL290" s="50">
        <v>4.98076566</v>
      </c>
      <c r="BM290" s="50">
        <v>2.0</v>
      </c>
      <c r="BN290" s="50">
        <v>406.268685</v>
      </c>
      <c r="BO290" s="50">
        <v>403.442019</v>
      </c>
      <c r="BP290" s="50">
        <v>25.2151262</v>
      </c>
      <c r="BQ290" s="50">
        <v>16.0</v>
      </c>
      <c r="BR290" s="50">
        <v>36.6862742</v>
      </c>
      <c r="BS290" s="50">
        <v>34.0362742</v>
      </c>
      <c r="BT290" s="50">
        <v>2.26908495</v>
      </c>
      <c r="BU290" s="50">
        <v>15.0</v>
      </c>
      <c r="BV290" s="152">
        <v>5.37180825</v>
      </c>
      <c r="BW290" s="50">
        <v>3.78180825</v>
      </c>
      <c r="BX290" s="50">
        <v>0.42020092</v>
      </c>
      <c r="BY290" s="50">
        <v>9.0</v>
      </c>
      <c r="BZ290" s="139">
        <f t="shared" si="19"/>
        <v>0.4965911559</v>
      </c>
      <c r="CA290" s="140">
        <f t="shared" si="20"/>
        <v>37.49730022</v>
      </c>
      <c r="CB290" s="141">
        <f t="shared" si="21"/>
        <v>147.5929543</v>
      </c>
      <c r="CC290" s="141">
        <f t="shared" si="22"/>
        <v>14.74721007</v>
      </c>
      <c r="CD290" s="187">
        <f t="shared" si="23"/>
        <v>0.1501636715</v>
      </c>
    </row>
    <row r="291" ht="15.75" customHeight="1">
      <c r="A291" s="111">
        <f t="shared" si="9"/>
        <v>5.435267056</v>
      </c>
      <c r="B291" s="112" t="s">
        <v>1293</v>
      </c>
      <c r="C291" s="112" t="s">
        <v>1294</v>
      </c>
      <c r="D291" s="113">
        <v>8.46</v>
      </c>
      <c r="E291" s="111">
        <v>1.435</v>
      </c>
      <c r="F291" s="111">
        <v>0.028</v>
      </c>
      <c r="G291" s="114">
        <v>183.9836</v>
      </c>
      <c r="H291" s="114">
        <v>0.0509</v>
      </c>
      <c r="I291" s="114" t="s">
        <v>577</v>
      </c>
      <c r="J291" s="115">
        <f t="shared" si="10"/>
        <v>9.783895562</v>
      </c>
      <c r="K291" s="116" t="s">
        <v>896</v>
      </c>
      <c r="L291" s="193" t="s">
        <v>1252</v>
      </c>
      <c r="M291" s="114" t="s">
        <v>1253</v>
      </c>
      <c r="N291" s="154">
        <v>-1.58</v>
      </c>
      <c r="O291" s="118">
        <f t="shared" si="11"/>
        <v>8.203895562</v>
      </c>
      <c r="P291" s="119">
        <f t="shared" si="12"/>
        <v>-1.385558225</v>
      </c>
      <c r="Q291" s="114" t="s">
        <v>517</v>
      </c>
      <c r="R291" s="120" t="s">
        <v>287</v>
      </c>
      <c r="S291" s="97" t="str">
        <f t="shared" si="4"/>
        <v>HIP_67155_</v>
      </c>
      <c r="T291" s="121">
        <v>1.0</v>
      </c>
      <c r="U291" s="121">
        <v>1.0</v>
      </c>
      <c r="V291" s="120">
        <v>0.0</v>
      </c>
      <c r="W291" s="120">
        <v>0.0</v>
      </c>
      <c r="X291" s="120">
        <v>0.0</v>
      </c>
      <c r="Y291" s="122">
        <f t="shared" si="13"/>
        <v>2</v>
      </c>
      <c r="Z291" s="143">
        <v>-4.884</v>
      </c>
      <c r="AA291" s="114" t="s">
        <v>353</v>
      </c>
      <c r="AB291" s="147">
        <v>1.8</v>
      </c>
      <c r="AC291" s="126" t="s">
        <v>297</v>
      </c>
      <c r="AD291" s="127">
        <v>0.47</v>
      </c>
      <c r="AE291" s="104" t="str">
        <f t="shared" si="14"/>
        <v>M1.5V</v>
      </c>
      <c r="AF291" s="104" t="str">
        <f t="shared" si="5"/>
        <v>HIP_67155_</v>
      </c>
      <c r="AG291" s="103">
        <v>1.0</v>
      </c>
      <c r="AH291" s="104" t="str">
        <f t="shared" si="174"/>
        <v>HD_119850_</v>
      </c>
      <c r="AI291" s="197" t="s">
        <v>898</v>
      </c>
      <c r="AJ291" s="149">
        <v>3678.0</v>
      </c>
      <c r="AK291" s="45">
        <v>51.0</v>
      </c>
      <c r="AL291" s="3" t="s">
        <v>1057</v>
      </c>
      <c r="AM291" s="130"/>
      <c r="AN291" s="130">
        <v>4.79</v>
      </c>
      <c r="AO291" s="131">
        <v>0.07</v>
      </c>
      <c r="AP291" s="3" t="s">
        <v>1057</v>
      </c>
      <c r="AQ291" s="130">
        <v>-0.04</v>
      </c>
      <c r="AR291" s="131">
        <v>0.16</v>
      </c>
      <c r="AS291" s="3" t="s">
        <v>1057</v>
      </c>
      <c r="AT291" s="132">
        <f t="shared" si="15"/>
        <v>0.4996318121</v>
      </c>
      <c r="AU291" s="133">
        <v>0.0</v>
      </c>
      <c r="AV291" s="150">
        <v>0.0</v>
      </c>
      <c r="AW291" s="3">
        <v>1.0</v>
      </c>
      <c r="AX291" s="67">
        <v>2.0</v>
      </c>
      <c r="AY291" s="43">
        <v>0.0</v>
      </c>
      <c r="AZ291" s="43">
        <f t="shared" si="17"/>
        <v>3</v>
      </c>
      <c r="BA291" s="135">
        <f t="shared" si="7"/>
        <v>2</v>
      </c>
      <c r="BB291" s="151" t="s">
        <v>901</v>
      </c>
      <c r="BC291" s="48" t="str">
        <f t="shared" ref="BC291:BD291" si="314">B291</f>
        <v>HIP_67155_</v>
      </c>
      <c r="BD291" s="106" t="str">
        <f t="shared" si="314"/>
        <v>HD_119850_</v>
      </c>
      <c r="BE291" s="137">
        <v>0.0</v>
      </c>
      <c r="BF291" s="48" t="s">
        <v>361</v>
      </c>
      <c r="BG291" s="50">
        <v>0.4571753</v>
      </c>
      <c r="BH291" s="50">
        <v>206.4324</v>
      </c>
      <c r="BI291" s="50">
        <v>14.89152</v>
      </c>
      <c r="BJ291" s="50">
        <v>6.27127103</v>
      </c>
      <c r="BK291" s="50">
        <v>5.56460437</v>
      </c>
      <c r="BL291" s="50">
        <v>1.39115109</v>
      </c>
      <c r="BM291" s="50">
        <v>4.0</v>
      </c>
      <c r="BN291" s="50">
        <v>113.566572</v>
      </c>
      <c r="BO291" s="50">
        <v>112.683238</v>
      </c>
      <c r="BP291" s="50">
        <v>22.5366477</v>
      </c>
      <c r="BQ291" s="50">
        <v>5.0</v>
      </c>
      <c r="BR291" s="152">
        <v>10.4621625</v>
      </c>
      <c r="BS291" s="50">
        <v>9.5788292</v>
      </c>
      <c r="BT291" s="50">
        <v>1.91576584</v>
      </c>
      <c r="BU291" s="50">
        <v>5.0</v>
      </c>
      <c r="BV291" s="152">
        <v>5.30862871</v>
      </c>
      <c r="BW291" s="50">
        <v>2.12862871</v>
      </c>
      <c r="BX291" s="50">
        <v>0.11825715</v>
      </c>
      <c r="BY291" s="50">
        <v>18.0</v>
      </c>
      <c r="BZ291" s="139">
        <f t="shared" si="19"/>
        <v>0.2028714286</v>
      </c>
      <c r="CA291" s="140">
        <f t="shared" si="20"/>
        <v>37.32501578</v>
      </c>
      <c r="CB291" s="141">
        <f t="shared" si="21"/>
        <v>48.68332017</v>
      </c>
      <c r="CC291" s="141">
        <f t="shared" si="22"/>
        <v>29.1461111</v>
      </c>
      <c r="CD291" s="174">
        <f t="shared" si="23"/>
        <v>0.2385219129</v>
      </c>
    </row>
    <row r="292" ht="15.75" customHeight="1">
      <c r="A292" s="111">
        <f t="shared" si="9"/>
        <v>11.28466933</v>
      </c>
      <c r="B292" s="112" t="s">
        <v>1295</v>
      </c>
      <c r="C292" s="112" t="s">
        <v>1296</v>
      </c>
      <c r="D292" s="113">
        <v>7.67</v>
      </c>
      <c r="E292" s="111">
        <v>1.156</v>
      </c>
      <c r="F292" s="111">
        <v>0.012</v>
      </c>
      <c r="G292" s="114">
        <v>88.6158</v>
      </c>
      <c r="H292" s="114">
        <v>0.0406</v>
      </c>
      <c r="I292" s="114" t="s">
        <v>577</v>
      </c>
      <c r="J292" s="115">
        <f t="shared" si="10"/>
        <v>7.407555813</v>
      </c>
      <c r="K292" s="144" t="s">
        <v>368</v>
      </c>
      <c r="L292" s="157" t="s">
        <v>1297</v>
      </c>
      <c r="M292" s="114" t="s">
        <v>372</v>
      </c>
      <c r="N292" s="154">
        <v>-0.77</v>
      </c>
      <c r="O292" s="118">
        <f t="shared" si="11"/>
        <v>6.637555813</v>
      </c>
      <c r="P292" s="119">
        <f t="shared" si="12"/>
        <v>-0.7590223251</v>
      </c>
      <c r="Q292" s="114" t="s">
        <v>517</v>
      </c>
      <c r="R292" s="120" t="s">
        <v>287</v>
      </c>
      <c r="S292" s="97" t="str">
        <f t="shared" si="4"/>
        <v>HIP_48331_</v>
      </c>
      <c r="T292" s="121">
        <v>1.0</v>
      </c>
      <c r="U292" s="121">
        <v>1.0</v>
      </c>
      <c r="V292" s="120">
        <v>0.0</v>
      </c>
      <c r="W292" s="120">
        <v>0.0</v>
      </c>
      <c r="X292" s="120">
        <v>0.0</v>
      </c>
      <c r="Y292" s="122">
        <f t="shared" si="13"/>
        <v>2</v>
      </c>
      <c r="Z292" s="143">
        <v>-4.589</v>
      </c>
      <c r="AA292" s="114" t="s">
        <v>600</v>
      </c>
      <c r="AB292" s="147">
        <v>0.9</v>
      </c>
      <c r="AC292" s="126" t="s">
        <v>297</v>
      </c>
      <c r="AD292" s="127">
        <v>0.65</v>
      </c>
      <c r="AE292" s="104" t="str">
        <f t="shared" si="14"/>
        <v>K6V(k)</v>
      </c>
      <c r="AF292" s="104" t="str">
        <f t="shared" si="5"/>
        <v>HIP_48331_</v>
      </c>
      <c r="AG292" s="103">
        <v>1.0</v>
      </c>
      <c r="AH292" s="104" t="str">
        <f t="shared" si="174"/>
        <v>HD_85512_</v>
      </c>
      <c r="AI292" s="92" t="s">
        <v>563</v>
      </c>
      <c r="AJ292" s="149">
        <v>4400.0</v>
      </c>
      <c r="AK292" s="45">
        <v>45.0</v>
      </c>
      <c r="AL292" s="3" t="s">
        <v>554</v>
      </c>
      <c r="AM292" s="130"/>
      <c r="AN292" s="130">
        <v>4.36</v>
      </c>
      <c r="AO292" s="131">
        <v>0.1</v>
      </c>
      <c r="AP292" s="3" t="s">
        <v>554</v>
      </c>
      <c r="AQ292" s="130">
        <v>-0.26</v>
      </c>
      <c r="AR292" s="131">
        <v>0.14</v>
      </c>
      <c r="AS292" s="3" t="s">
        <v>554</v>
      </c>
      <c r="AT292" s="132">
        <f t="shared" si="15"/>
        <v>0.7181846678</v>
      </c>
      <c r="AU292" s="133">
        <v>0.0</v>
      </c>
      <c r="AV292" s="150">
        <v>0.0</v>
      </c>
      <c r="AW292" s="3">
        <v>1.0</v>
      </c>
      <c r="AX292" s="67">
        <v>2.0</v>
      </c>
      <c r="AY292" s="67">
        <v>1.0</v>
      </c>
      <c r="AZ292" s="67">
        <f t="shared" si="17"/>
        <v>4</v>
      </c>
      <c r="BA292" s="135">
        <f t="shared" si="7"/>
        <v>2</v>
      </c>
      <c r="BB292" s="170" t="s">
        <v>509</v>
      </c>
      <c r="BC292" s="48" t="str">
        <f t="shared" ref="BC292:BD292" si="315">B292</f>
        <v>HIP_48331_</v>
      </c>
      <c r="BD292" s="106" t="str">
        <f t="shared" si="315"/>
        <v>HD_85512_</v>
      </c>
      <c r="BE292" s="137">
        <v>0.0</v>
      </c>
      <c r="BF292" s="48" t="s">
        <v>301</v>
      </c>
      <c r="BG292" s="50">
        <v>0.88204434</v>
      </c>
      <c r="BH292" s="50">
        <v>147.77939</v>
      </c>
      <c r="BI292" s="50">
        <v>-43.50279</v>
      </c>
      <c r="BJ292" s="50">
        <v>5.25309766</v>
      </c>
      <c r="BK292" s="50">
        <v>4.89976433</v>
      </c>
      <c r="BL292" s="50">
        <v>2.44988216</v>
      </c>
      <c r="BM292" s="50">
        <v>2.0</v>
      </c>
      <c r="BN292" s="50">
        <v>200.737122</v>
      </c>
      <c r="BO292" s="50">
        <v>198.440455</v>
      </c>
      <c r="BP292" s="50">
        <v>15.2646504</v>
      </c>
      <c r="BQ292" s="50">
        <v>13.0</v>
      </c>
      <c r="BR292" s="50">
        <v>18.8930154</v>
      </c>
      <c r="BS292" s="50">
        <v>16.7730154</v>
      </c>
      <c r="BT292" s="50">
        <v>1.39775129</v>
      </c>
      <c r="BU292" s="50">
        <v>12.0</v>
      </c>
      <c r="BV292" s="152">
        <v>5.37237304</v>
      </c>
      <c r="BW292" s="50">
        <v>2.89903971</v>
      </c>
      <c r="BX292" s="50">
        <v>0.20707426</v>
      </c>
      <c r="BY292" s="50">
        <v>14.0</v>
      </c>
      <c r="BZ292" s="139">
        <f t="shared" si="19"/>
        <v>0.4173388716</v>
      </c>
      <c r="CA292" s="140">
        <f t="shared" si="20"/>
        <v>36.98281798</v>
      </c>
      <c r="CB292" s="141">
        <f t="shared" si="21"/>
        <v>122.1446262</v>
      </c>
      <c r="CC292" s="141">
        <f t="shared" si="22"/>
        <v>17.27980717</v>
      </c>
      <c r="CD292" s="187">
        <f t="shared" si="23"/>
        <v>0.1708884792</v>
      </c>
    </row>
    <row r="293" ht="15.75" customHeight="1">
      <c r="A293" s="111">
        <f t="shared" si="9"/>
        <v>8.231008183</v>
      </c>
      <c r="B293" s="112" t="s">
        <v>1298</v>
      </c>
      <c r="C293" s="112" t="s">
        <v>1299</v>
      </c>
      <c r="D293" s="113">
        <v>7.88</v>
      </c>
      <c r="E293" s="111">
        <v>1.379</v>
      </c>
      <c r="F293" s="111">
        <v>0.018</v>
      </c>
      <c r="G293" s="114">
        <v>121.4918</v>
      </c>
      <c r="H293" s="114">
        <v>0.0507</v>
      </c>
      <c r="I293" s="114" t="s">
        <v>577</v>
      </c>
      <c r="J293" s="115">
        <f t="shared" si="10"/>
        <v>8.302734833</v>
      </c>
      <c r="K293" s="144" t="s">
        <v>368</v>
      </c>
      <c r="L293" s="157" t="s">
        <v>1300</v>
      </c>
      <c r="M293" s="114" t="s">
        <v>372</v>
      </c>
      <c r="N293" s="154">
        <v>-0.95</v>
      </c>
      <c r="O293" s="118">
        <f t="shared" si="11"/>
        <v>7.352734833</v>
      </c>
      <c r="P293" s="119">
        <f t="shared" si="12"/>
        <v>-1.045093933</v>
      </c>
      <c r="Q293" s="114" t="s">
        <v>207</v>
      </c>
      <c r="R293" s="120" t="s">
        <v>287</v>
      </c>
      <c r="S293" s="97" t="str">
        <f t="shared" si="4"/>
        <v>HIP_113576_</v>
      </c>
      <c r="T293" s="120">
        <v>0.0</v>
      </c>
      <c r="U293" s="121">
        <v>1.0</v>
      </c>
      <c r="V293" s="120">
        <v>0.0</v>
      </c>
      <c r="W293" s="120">
        <v>0.0</v>
      </c>
      <c r="X293" s="120">
        <v>0.0</v>
      </c>
      <c r="Y293" s="122">
        <f t="shared" si="13"/>
        <v>1</v>
      </c>
      <c r="Z293" s="143">
        <v>-4.643</v>
      </c>
      <c r="AA293" s="114" t="s">
        <v>624</v>
      </c>
      <c r="AB293" s="147">
        <v>2.7</v>
      </c>
      <c r="AC293" s="126" t="s">
        <v>297</v>
      </c>
      <c r="AD293" s="127">
        <v>0.62</v>
      </c>
      <c r="AE293" s="104" t="str">
        <f t="shared" si="14"/>
        <v>K7+V_k</v>
      </c>
      <c r="AF293" s="104" t="str">
        <f t="shared" si="5"/>
        <v>HIP_113576_</v>
      </c>
      <c r="AG293" s="103">
        <v>1.0</v>
      </c>
      <c r="AH293" s="104" t="str">
        <f t="shared" si="174"/>
        <v>HD_217357_</v>
      </c>
      <c r="AI293" s="92" t="s">
        <v>563</v>
      </c>
      <c r="AJ293" s="149">
        <v>3763.0</v>
      </c>
      <c r="AK293" s="45">
        <v>118.0</v>
      </c>
      <c r="AL293" s="3" t="s">
        <v>899</v>
      </c>
      <c r="AM293" s="166"/>
      <c r="AN293" s="166">
        <v>4.73</v>
      </c>
      <c r="AO293" s="167">
        <v>0.01</v>
      </c>
      <c r="AP293" s="29" t="s">
        <v>900</v>
      </c>
      <c r="AQ293" s="166">
        <v>-0.08</v>
      </c>
      <c r="AR293" s="167">
        <v>0.07</v>
      </c>
      <c r="AS293" s="29" t="s">
        <v>1301</v>
      </c>
      <c r="AT293" s="132">
        <f t="shared" si="15"/>
        <v>0.7063781251</v>
      </c>
      <c r="AU293" s="133">
        <v>0.0</v>
      </c>
      <c r="AV293" s="150">
        <v>0.0</v>
      </c>
      <c r="AW293" s="3">
        <v>1.0</v>
      </c>
      <c r="AX293" s="67">
        <v>2.0</v>
      </c>
      <c r="AY293" s="67">
        <v>1.0</v>
      </c>
      <c r="AZ293" s="67">
        <f t="shared" si="17"/>
        <v>4</v>
      </c>
      <c r="BA293" s="135">
        <f t="shared" si="7"/>
        <v>1</v>
      </c>
      <c r="BB293" s="151" t="s">
        <v>385</v>
      </c>
      <c r="BC293" s="48" t="str">
        <f t="shared" ref="BC293:BD293" si="316">B293</f>
        <v>HIP_113576_</v>
      </c>
      <c r="BD293" s="106" t="str">
        <f t="shared" si="316"/>
        <v>HD_217357_</v>
      </c>
      <c r="BE293" s="137">
        <v>0.0</v>
      </c>
      <c r="BF293" s="48" t="s">
        <v>104</v>
      </c>
      <c r="BG293" s="50">
        <v>0.56263876</v>
      </c>
      <c r="BH293" s="50">
        <v>345.06717</v>
      </c>
      <c r="BI293" s="50">
        <v>-22.524347</v>
      </c>
      <c r="BJ293" s="50">
        <v>7.8324694</v>
      </c>
      <c r="BK293" s="50">
        <v>7.47913607</v>
      </c>
      <c r="BL293" s="50">
        <v>3.73956804</v>
      </c>
      <c r="BM293" s="50">
        <v>2.0</v>
      </c>
      <c r="BN293" s="50">
        <v>304.671678</v>
      </c>
      <c r="BO293" s="50">
        <v>302.905011</v>
      </c>
      <c r="BP293" s="50">
        <v>30.2905011</v>
      </c>
      <c r="BQ293" s="50">
        <v>10.0</v>
      </c>
      <c r="BR293" s="50">
        <v>27.4766683</v>
      </c>
      <c r="BS293" s="50">
        <v>25.7100017</v>
      </c>
      <c r="BT293" s="50">
        <v>2.57100017</v>
      </c>
      <c r="BU293" s="50">
        <v>10.0</v>
      </c>
      <c r="BV293" s="152">
        <v>5.43481504</v>
      </c>
      <c r="BW293" s="50">
        <v>3.49148171</v>
      </c>
      <c r="BX293" s="50">
        <v>0.31740743</v>
      </c>
      <c r="BY293" s="50">
        <v>11.0</v>
      </c>
      <c r="BZ293" s="139">
        <f t="shared" si="19"/>
        <v>0.3002292722</v>
      </c>
      <c r="CA293" s="140">
        <f t="shared" si="20"/>
        <v>36.47539469</v>
      </c>
      <c r="CB293" s="141">
        <f t="shared" si="21"/>
        <v>76.3100068</v>
      </c>
      <c r="CC293" s="141">
        <f t="shared" si="22"/>
        <v>20.86015962</v>
      </c>
      <c r="CD293" s="187">
        <f t="shared" si="23"/>
        <v>0.1766991466</v>
      </c>
    </row>
    <row r="294" ht="15.75" customHeight="1">
      <c r="A294" s="111">
        <f t="shared" si="9"/>
        <v>3.521760429</v>
      </c>
      <c r="B294" s="112" t="s">
        <v>1302</v>
      </c>
      <c r="C294" s="112" t="s">
        <v>1303</v>
      </c>
      <c r="D294" s="113">
        <v>8.94</v>
      </c>
      <c r="E294" s="111">
        <v>1.504</v>
      </c>
      <c r="F294" s="111">
        <v>0.008</v>
      </c>
      <c r="G294" s="114">
        <v>283.9489</v>
      </c>
      <c r="H294" s="114">
        <v>0.0624</v>
      </c>
      <c r="I294" s="114" t="s">
        <v>577</v>
      </c>
      <c r="J294" s="115">
        <f t="shared" si="10"/>
        <v>11.20620095</v>
      </c>
      <c r="K294" s="116" t="s">
        <v>896</v>
      </c>
      <c r="L294" s="193" t="s">
        <v>1304</v>
      </c>
      <c r="M294" s="114" t="s">
        <v>1013</v>
      </c>
      <c r="N294" s="154">
        <v>-1.98</v>
      </c>
      <c r="O294" s="118">
        <f t="shared" si="11"/>
        <v>9.226200953</v>
      </c>
      <c r="P294" s="119">
        <f t="shared" si="12"/>
        <v>-1.794480381</v>
      </c>
      <c r="Q294" s="114" t="s">
        <v>517</v>
      </c>
      <c r="R294" s="120" t="s">
        <v>287</v>
      </c>
      <c r="S294" s="97" t="str">
        <f t="shared" si="4"/>
        <v>HIP_91768_</v>
      </c>
      <c r="T294" s="121">
        <v>1.0</v>
      </c>
      <c r="U294" s="121">
        <v>1.0</v>
      </c>
      <c r="V294" s="120">
        <v>0.0</v>
      </c>
      <c r="W294" s="120">
        <v>0.0</v>
      </c>
      <c r="X294" s="120">
        <v>0.0</v>
      </c>
      <c r="Y294" s="122">
        <f t="shared" si="13"/>
        <v>2</v>
      </c>
      <c r="Z294" s="146">
        <v>-5.27</v>
      </c>
      <c r="AA294" s="114" t="s">
        <v>353</v>
      </c>
      <c r="AB294" s="175">
        <v>8.1</v>
      </c>
      <c r="AC294" s="126" t="s">
        <v>297</v>
      </c>
      <c r="AD294" s="127">
        <v>0.36</v>
      </c>
      <c r="AE294" s="104" t="str">
        <f t="shared" si="14"/>
        <v>M3V</v>
      </c>
      <c r="AF294" s="104" t="str">
        <f t="shared" si="5"/>
        <v>HIP_91768_</v>
      </c>
      <c r="AG294" s="103">
        <v>1.0</v>
      </c>
      <c r="AH294" s="104" t="str">
        <f t="shared" si="174"/>
        <v>HD_173739_</v>
      </c>
      <c r="AI294" s="197" t="s">
        <v>898</v>
      </c>
      <c r="AJ294" s="149">
        <v>3407.0</v>
      </c>
      <c r="AK294" s="45">
        <v>15.0</v>
      </c>
      <c r="AL294" s="3" t="s">
        <v>1305</v>
      </c>
      <c r="AM294" s="172"/>
      <c r="AN294" s="172">
        <v>4.9</v>
      </c>
      <c r="AO294" s="173" t="s">
        <v>429</v>
      </c>
      <c r="AP294" s="91" t="s">
        <v>429</v>
      </c>
      <c r="AQ294" s="172">
        <v>0.0</v>
      </c>
      <c r="AR294" s="173">
        <v>0.0</v>
      </c>
      <c r="AS294" s="91" t="s">
        <v>429</v>
      </c>
      <c r="AT294" s="132">
        <f t="shared" si="15"/>
        <v>0.3636371013</v>
      </c>
      <c r="AU294" s="133">
        <v>0.0</v>
      </c>
      <c r="AV294" s="150">
        <v>0.0</v>
      </c>
      <c r="AW294" s="3">
        <v>1.0</v>
      </c>
      <c r="AX294" s="64">
        <v>1.0</v>
      </c>
      <c r="AY294" s="43">
        <v>0.0</v>
      </c>
      <c r="AZ294" s="43">
        <f t="shared" si="17"/>
        <v>2</v>
      </c>
      <c r="BA294" s="135">
        <f t="shared" si="7"/>
        <v>2</v>
      </c>
      <c r="BB294" s="151" t="s">
        <v>901</v>
      </c>
      <c r="BC294" s="48" t="str">
        <f t="shared" ref="BC294:BD294" si="317">B294</f>
        <v>HIP_91768_</v>
      </c>
      <c r="BD294" s="106" t="str">
        <f t="shared" si="317"/>
        <v>HD_173739_</v>
      </c>
      <c r="BE294" s="137">
        <v>0.0</v>
      </c>
      <c r="BF294" s="48" t="s">
        <v>466</v>
      </c>
      <c r="BG294" s="50">
        <v>0.35252103</v>
      </c>
      <c r="BH294" s="50">
        <v>280.69452</v>
      </c>
      <c r="BI294" s="50">
        <v>59.630398</v>
      </c>
      <c r="BJ294" s="50">
        <v>6.81442772</v>
      </c>
      <c r="BK294" s="50">
        <v>6.46109439</v>
      </c>
      <c r="BL294" s="50">
        <v>3.23054719</v>
      </c>
      <c r="BM294" s="50">
        <v>2.0</v>
      </c>
      <c r="BN294" s="50">
        <v>263.970989</v>
      </c>
      <c r="BO294" s="50">
        <v>261.674323</v>
      </c>
      <c r="BP294" s="50">
        <v>20.1287941</v>
      </c>
      <c r="BQ294" s="50">
        <v>13.0</v>
      </c>
      <c r="BR294" s="50">
        <v>24.5449171</v>
      </c>
      <c r="BS294" s="50">
        <v>22.2482504</v>
      </c>
      <c r="BT294" s="50">
        <v>1.71140388</v>
      </c>
      <c r="BU294" s="50">
        <v>13.0</v>
      </c>
      <c r="BV294" s="152">
        <v>5.4160371</v>
      </c>
      <c r="BW294" s="50">
        <v>3.2960371</v>
      </c>
      <c r="BX294" s="50">
        <v>0.27466976</v>
      </c>
      <c r="BY294" s="50">
        <v>12.0</v>
      </c>
      <c r="BZ294" s="139">
        <f t="shared" si="19"/>
        <v>0.1266950973</v>
      </c>
      <c r="CA294" s="140">
        <f t="shared" si="20"/>
        <v>35.97493352</v>
      </c>
      <c r="CB294" s="141">
        <f t="shared" si="21"/>
        <v>27.45277499</v>
      </c>
      <c r="CC294" s="141">
        <f t="shared" si="22"/>
        <v>42.14138779</v>
      </c>
      <c r="CD294" s="174">
        <f t="shared" si="23"/>
        <v>0.3001398359</v>
      </c>
    </row>
    <row r="295" ht="15.75" customHeight="1">
      <c r="A295" s="111">
        <f t="shared" si="9"/>
        <v>4.965063332</v>
      </c>
      <c r="B295" s="112" t="s">
        <v>1306</v>
      </c>
      <c r="C295" s="112" t="s">
        <v>1307</v>
      </c>
      <c r="D295" s="113">
        <v>8.66</v>
      </c>
      <c r="E295" s="111">
        <v>1.521</v>
      </c>
      <c r="F295" s="111">
        <v>0.099</v>
      </c>
      <c r="G295" s="114">
        <v>201.4073</v>
      </c>
      <c r="H295" s="114">
        <v>0.0429</v>
      </c>
      <c r="I295" s="114" t="s">
        <v>577</v>
      </c>
      <c r="J295" s="115">
        <f t="shared" si="10"/>
        <v>10.18037604</v>
      </c>
      <c r="K295" s="116" t="s">
        <v>896</v>
      </c>
      <c r="L295" s="193" t="s">
        <v>1056</v>
      </c>
      <c r="M295" s="114" t="s">
        <v>1284</v>
      </c>
      <c r="N295" s="154">
        <v>-1.67</v>
      </c>
      <c r="O295" s="118">
        <f t="shared" si="11"/>
        <v>8.510376037</v>
      </c>
      <c r="P295" s="119">
        <f t="shared" si="12"/>
        <v>-1.508150415</v>
      </c>
      <c r="Q295" s="114" t="s">
        <v>1308</v>
      </c>
      <c r="R295" s="120" t="s">
        <v>287</v>
      </c>
      <c r="S295" s="97" t="str">
        <f t="shared" si="4"/>
        <v>HIP_106440_</v>
      </c>
      <c r="T295" s="121">
        <v>1.0</v>
      </c>
      <c r="U295" s="121">
        <v>1.0</v>
      </c>
      <c r="V295" s="120">
        <v>0.0</v>
      </c>
      <c r="W295" s="120">
        <v>0.0</v>
      </c>
      <c r="X295" s="121">
        <v>1.0</v>
      </c>
      <c r="Y295" s="122">
        <f t="shared" si="13"/>
        <v>3</v>
      </c>
      <c r="Z295" s="146">
        <v>-5.1</v>
      </c>
      <c r="AA295" s="114" t="s">
        <v>1309</v>
      </c>
      <c r="AB295" s="100" t="s">
        <v>287</v>
      </c>
      <c r="AC295" s="86" t="s">
        <v>287</v>
      </c>
      <c r="AD295" s="127">
        <v>0.44</v>
      </c>
      <c r="AE295" s="104" t="str">
        <f t="shared" si="14"/>
        <v>M2V</v>
      </c>
      <c r="AF295" s="104" t="str">
        <f t="shared" si="5"/>
        <v>HIP_106440_</v>
      </c>
      <c r="AG295" s="103">
        <v>0.0</v>
      </c>
      <c r="AH295" s="104" t="str">
        <f t="shared" si="174"/>
        <v>HD_204961_</v>
      </c>
      <c r="AI295" s="197" t="s">
        <v>898</v>
      </c>
      <c r="AJ295" s="149">
        <v>3400.0</v>
      </c>
      <c r="AK295" s="171" t="s">
        <v>429</v>
      </c>
      <c r="AL295" s="91" t="s">
        <v>429</v>
      </c>
      <c r="AM295" s="172"/>
      <c r="AN295" s="172">
        <v>5.0</v>
      </c>
      <c r="AO295" s="173" t="s">
        <v>429</v>
      </c>
      <c r="AP295" s="91" t="s">
        <v>429</v>
      </c>
      <c r="AQ295" s="172">
        <v>0.0</v>
      </c>
      <c r="AR295" s="173">
        <v>0.0</v>
      </c>
      <c r="AS295" s="91" t="s">
        <v>429</v>
      </c>
      <c r="AT295" s="132">
        <f t="shared" si="15"/>
        <v>0.5077145427</v>
      </c>
      <c r="AU295" s="133">
        <v>0.0</v>
      </c>
      <c r="AV295" s="150">
        <v>0.0</v>
      </c>
      <c r="AW295" s="3">
        <v>2.0</v>
      </c>
      <c r="AX295" s="67">
        <v>1.0</v>
      </c>
      <c r="AY295" s="43">
        <v>0.0</v>
      </c>
      <c r="AZ295" s="43">
        <f t="shared" si="17"/>
        <v>3</v>
      </c>
      <c r="BA295" s="135">
        <f t="shared" si="7"/>
        <v>3</v>
      </c>
      <c r="BB295" s="151" t="s">
        <v>901</v>
      </c>
      <c r="BC295" s="48" t="str">
        <f t="shared" ref="BC295:BD295" si="318">B295</f>
        <v>HIP_106440_</v>
      </c>
      <c r="BD295" s="106" t="str">
        <f t="shared" si="318"/>
        <v>HD_204961_</v>
      </c>
      <c r="BE295" s="137">
        <v>0.0</v>
      </c>
      <c r="BF295" s="48" t="s">
        <v>74</v>
      </c>
      <c r="BG295" s="50">
        <v>0.34734428</v>
      </c>
      <c r="BH295" s="50">
        <v>323.39157</v>
      </c>
      <c r="BI295" s="50">
        <v>-49.009007</v>
      </c>
      <c r="BJ295" s="50">
        <v>6.01501037</v>
      </c>
      <c r="BK295" s="50">
        <v>5.48501037</v>
      </c>
      <c r="BL295" s="50">
        <v>1.82833679</v>
      </c>
      <c r="BM295" s="50">
        <v>3.0</v>
      </c>
      <c r="BN295" s="50">
        <v>148.801947</v>
      </c>
      <c r="BO295" s="50">
        <v>148.09528</v>
      </c>
      <c r="BP295" s="50">
        <v>37.02382</v>
      </c>
      <c r="BQ295" s="50">
        <v>4.0</v>
      </c>
      <c r="BR295" s="152">
        <v>13.3076474</v>
      </c>
      <c r="BS295" s="50">
        <v>12.6009808</v>
      </c>
      <c r="BT295" s="50">
        <v>3.15024519</v>
      </c>
      <c r="BU295" s="50">
        <v>4.0</v>
      </c>
      <c r="BV295" s="152">
        <v>5.31574929</v>
      </c>
      <c r="BW295" s="50">
        <v>2.48908262</v>
      </c>
      <c r="BX295" s="50">
        <v>0.15556766</v>
      </c>
      <c r="BY295" s="50">
        <v>16.0</v>
      </c>
      <c r="BZ295" s="139">
        <f t="shared" si="19"/>
        <v>0.1761670949</v>
      </c>
      <c r="CA295" s="140">
        <f t="shared" si="20"/>
        <v>35.48133892</v>
      </c>
      <c r="CB295" s="141">
        <f t="shared" si="21"/>
        <v>40.71539358</v>
      </c>
      <c r="CC295" s="141">
        <f t="shared" si="22"/>
        <v>32.32594683</v>
      </c>
      <c r="CD295" s="174">
        <f t="shared" si="23"/>
        <v>0.2421996243</v>
      </c>
    </row>
    <row r="296" ht="15.75" customHeight="1">
      <c r="A296" s="111">
        <f t="shared" si="9"/>
        <v>6.867627173</v>
      </c>
      <c r="B296" s="112" t="s">
        <v>1310</v>
      </c>
      <c r="C296" s="112" t="s">
        <v>1311</v>
      </c>
      <c r="D296" s="113">
        <v>8.68</v>
      </c>
      <c r="E296" s="111">
        <v>1.507</v>
      </c>
      <c r="F296" s="111">
        <v>0.015</v>
      </c>
      <c r="G296" s="114">
        <v>145.6107</v>
      </c>
      <c r="H296" s="114">
        <v>0.0388</v>
      </c>
      <c r="I296" s="114" t="s">
        <v>577</v>
      </c>
      <c r="J296" s="115">
        <f t="shared" si="10"/>
        <v>9.495966448</v>
      </c>
      <c r="K296" s="116" t="s">
        <v>896</v>
      </c>
      <c r="L296" s="193" t="s">
        <v>1252</v>
      </c>
      <c r="M296" s="114" t="s">
        <v>1253</v>
      </c>
      <c r="N296" s="154">
        <v>-1.58</v>
      </c>
      <c r="O296" s="118">
        <f t="shared" si="11"/>
        <v>7.915966448</v>
      </c>
      <c r="P296" s="119">
        <f t="shared" si="12"/>
        <v>-1.270386579</v>
      </c>
      <c r="Q296" s="114" t="s">
        <v>205</v>
      </c>
      <c r="R296" s="120" t="s">
        <v>287</v>
      </c>
      <c r="S296" s="97" t="str">
        <f t="shared" si="4"/>
        <v>HIP_113296_</v>
      </c>
      <c r="T296" s="121">
        <v>1.0</v>
      </c>
      <c r="U296" s="120">
        <v>0.0</v>
      </c>
      <c r="V296" s="120">
        <v>0.0</v>
      </c>
      <c r="W296" s="120">
        <v>0.0</v>
      </c>
      <c r="X296" s="120">
        <v>0.0</v>
      </c>
      <c r="Y296" s="122">
        <f t="shared" si="13"/>
        <v>1</v>
      </c>
      <c r="Z296" s="143">
        <v>-4.642</v>
      </c>
      <c r="AA296" s="114" t="s">
        <v>353</v>
      </c>
      <c r="AB296" s="147">
        <v>0.4</v>
      </c>
      <c r="AC296" s="126" t="s">
        <v>297</v>
      </c>
      <c r="AD296" s="127">
        <v>0.47</v>
      </c>
      <c r="AE296" s="104" t="str">
        <f t="shared" si="14"/>
        <v>M1.5V</v>
      </c>
      <c r="AF296" s="104" t="str">
        <f t="shared" si="5"/>
        <v>HIP_113296_</v>
      </c>
      <c r="AG296" s="103">
        <v>0.0</v>
      </c>
      <c r="AH296" s="104" t="str">
        <f t="shared" si="174"/>
        <v>HD_216899_</v>
      </c>
      <c r="AI296" s="197" t="s">
        <v>898</v>
      </c>
      <c r="AJ296" s="149">
        <v>3805.0</v>
      </c>
      <c r="AK296" s="45">
        <v>51.0</v>
      </c>
      <c r="AL296" s="3" t="s">
        <v>1057</v>
      </c>
      <c r="AM296" s="166"/>
      <c r="AN296" s="166">
        <v>4.69</v>
      </c>
      <c r="AO296" s="167">
        <v>0.07</v>
      </c>
      <c r="AP296" s="29" t="s">
        <v>1057</v>
      </c>
      <c r="AQ296" s="166">
        <v>0.12</v>
      </c>
      <c r="AR296" s="167">
        <v>0.16</v>
      </c>
      <c r="AS296" s="29" t="s">
        <v>1057</v>
      </c>
      <c r="AT296" s="132">
        <f t="shared" si="15"/>
        <v>0.533028012</v>
      </c>
      <c r="AU296" s="133">
        <v>0.0</v>
      </c>
      <c r="AV296" s="150">
        <v>0.0</v>
      </c>
      <c r="AW296" s="3">
        <v>1.0</v>
      </c>
      <c r="AX296" s="67">
        <v>2.0</v>
      </c>
      <c r="AY296" s="43">
        <v>0.0</v>
      </c>
      <c r="AZ296" s="43">
        <f t="shared" si="17"/>
        <v>3</v>
      </c>
      <c r="BA296" s="135">
        <f t="shared" si="7"/>
        <v>1</v>
      </c>
      <c r="BB296" s="151" t="s">
        <v>901</v>
      </c>
      <c r="BC296" s="48" t="str">
        <f t="shared" ref="BC296:BD296" si="319">B296</f>
        <v>HIP_113296_</v>
      </c>
      <c r="BD296" s="106" t="str">
        <f t="shared" si="319"/>
        <v>HD_216899_</v>
      </c>
      <c r="BE296" s="137">
        <v>0.0</v>
      </c>
      <c r="BF296" s="48" t="s">
        <v>100</v>
      </c>
      <c r="BG296" s="50">
        <v>0.51295907</v>
      </c>
      <c r="BH296" s="50">
        <v>344.14502</v>
      </c>
      <c r="BI296" s="50">
        <v>16.553432</v>
      </c>
      <c r="BJ296" s="50">
        <v>6.70744367</v>
      </c>
      <c r="BK296" s="50">
        <v>6.17744367</v>
      </c>
      <c r="BL296" s="50">
        <v>2.05914789</v>
      </c>
      <c r="BM296" s="50">
        <v>3.0</v>
      </c>
      <c r="BN296" s="50">
        <v>168.027646</v>
      </c>
      <c r="BO296" s="50">
        <v>166.790979</v>
      </c>
      <c r="BP296" s="50">
        <v>23.8272827</v>
      </c>
      <c r="BQ296" s="50">
        <v>7.0</v>
      </c>
      <c r="BR296" s="50">
        <v>15.3972168</v>
      </c>
      <c r="BS296" s="50">
        <v>14.1605501</v>
      </c>
      <c r="BT296" s="50">
        <v>2.02293573</v>
      </c>
      <c r="BU296" s="50">
        <v>7.0</v>
      </c>
      <c r="BV296" s="152">
        <v>5.27232409</v>
      </c>
      <c r="BW296" s="50">
        <v>2.62232409</v>
      </c>
      <c r="BX296" s="50">
        <v>0.17482161</v>
      </c>
      <c r="BY296" s="50">
        <v>15.0</v>
      </c>
      <c r="BZ296" s="139">
        <f t="shared" si="19"/>
        <v>0.2316363486</v>
      </c>
      <c r="CA296" s="140">
        <f t="shared" si="20"/>
        <v>33.72873087</v>
      </c>
      <c r="CB296" s="141">
        <f t="shared" si="21"/>
        <v>59.39623588</v>
      </c>
      <c r="CC296" s="141">
        <f t="shared" si="22"/>
        <v>27.27644107</v>
      </c>
      <c r="CD296" s="174">
        <f t="shared" si="23"/>
        <v>0.2155402011</v>
      </c>
    </row>
    <row r="297" ht="15.75" customHeight="1">
      <c r="A297" s="111">
        <f t="shared" si="9"/>
        <v>5.911597964</v>
      </c>
      <c r="B297" s="112" t="s">
        <v>1312</v>
      </c>
      <c r="C297" s="112" t="s">
        <v>1313</v>
      </c>
      <c r="D297" s="113">
        <v>9.12</v>
      </c>
      <c r="E297" s="111">
        <v>1.464</v>
      </c>
      <c r="F297" s="111">
        <v>0.005</v>
      </c>
      <c r="G297" s="114">
        <v>169.159</v>
      </c>
      <c r="H297" s="114">
        <v>0.052</v>
      </c>
      <c r="I297" s="114" t="s">
        <v>577</v>
      </c>
      <c r="J297" s="115">
        <f t="shared" si="10"/>
        <v>10.26147555</v>
      </c>
      <c r="K297" s="116" t="s">
        <v>896</v>
      </c>
      <c r="L297" s="193" t="s">
        <v>1304</v>
      </c>
      <c r="M297" s="114" t="s">
        <v>1013</v>
      </c>
      <c r="N297" s="154">
        <v>-1.98</v>
      </c>
      <c r="O297" s="118">
        <f t="shared" si="11"/>
        <v>8.281475546</v>
      </c>
      <c r="P297" s="119">
        <f t="shared" si="12"/>
        <v>-1.416590218</v>
      </c>
      <c r="Q297" s="114" t="s">
        <v>517</v>
      </c>
      <c r="R297" s="120" t="s">
        <v>287</v>
      </c>
      <c r="S297" s="97" t="str">
        <f t="shared" si="4"/>
        <v>HIP_94761_</v>
      </c>
      <c r="T297" s="121">
        <v>1.0</v>
      </c>
      <c r="U297" s="121">
        <v>1.0</v>
      </c>
      <c r="V297" s="120">
        <v>0.0</v>
      </c>
      <c r="W297" s="120">
        <v>0.0</v>
      </c>
      <c r="X297" s="120">
        <v>0.0</v>
      </c>
      <c r="Y297" s="122">
        <f t="shared" si="13"/>
        <v>2</v>
      </c>
      <c r="Z297" s="143">
        <v>-4.801</v>
      </c>
      <c r="AA297" s="114" t="s">
        <v>353</v>
      </c>
      <c r="AB297" s="147">
        <v>0.8</v>
      </c>
      <c r="AC297" s="126" t="s">
        <v>297</v>
      </c>
      <c r="AD297" s="127">
        <v>0.36</v>
      </c>
      <c r="AE297" s="104" t="str">
        <f t="shared" si="14"/>
        <v>M3V</v>
      </c>
      <c r="AF297" s="104" t="str">
        <f t="shared" si="5"/>
        <v>HIP_94761_</v>
      </c>
      <c r="AG297" s="103">
        <v>0.0</v>
      </c>
      <c r="AH297" s="104" t="str">
        <f t="shared" si="174"/>
        <v>HD_180617_</v>
      </c>
      <c r="AI297" s="197" t="s">
        <v>898</v>
      </c>
      <c r="AJ297" s="149">
        <v>3534.0</v>
      </c>
      <c r="AK297" s="45">
        <v>51.0</v>
      </c>
      <c r="AL297" s="3" t="s">
        <v>1057</v>
      </c>
      <c r="AM297" s="166"/>
      <c r="AN297" s="166">
        <v>4.9</v>
      </c>
      <c r="AO297" s="167">
        <v>0.07</v>
      </c>
      <c r="AP297" s="29" t="s">
        <v>1057</v>
      </c>
      <c r="AQ297" s="166">
        <v>-0.04</v>
      </c>
      <c r="AR297" s="167">
        <v>0.16</v>
      </c>
      <c r="AS297" s="29" t="s">
        <v>1057</v>
      </c>
      <c r="AT297" s="132">
        <f t="shared" si="15"/>
        <v>0.5221850638</v>
      </c>
      <c r="AU297" s="133">
        <v>0.0</v>
      </c>
      <c r="AV297" s="150">
        <v>0.0</v>
      </c>
      <c r="AW297" s="3">
        <v>1.0</v>
      </c>
      <c r="AX297" s="67">
        <v>2.0</v>
      </c>
      <c r="AY297" s="43">
        <v>0.0</v>
      </c>
      <c r="AZ297" s="43">
        <f t="shared" si="17"/>
        <v>3</v>
      </c>
      <c r="BA297" s="135">
        <f t="shared" si="7"/>
        <v>2</v>
      </c>
      <c r="BB297" s="151" t="s">
        <v>901</v>
      </c>
      <c r="BC297" s="48" t="str">
        <f t="shared" ref="BC297:BD297" si="320">B297</f>
        <v>HIP_94761_</v>
      </c>
      <c r="BD297" s="106" t="str">
        <f t="shared" si="320"/>
        <v>HD_180617_</v>
      </c>
      <c r="BE297" s="137">
        <v>0.0</v>
      </c>
      <c r="BF297" s="48" t="s">
        <v>470</v>
      </c>
      <c r="BG297" s="50">
        <v>0.35252103</v>
      </c>
      <c r="BH297" s="50">
        <v>289.23022</v>
      </c>
      <c r="BI297" s="50">
        <v>5.168904</v>
      </c>
      <c r="BJ297" s="50">
        <v>7.11254795</v>
      </c>
      <c r="BK297" s="50">
        <v>6.75921462</v>
      </c>
      <c r="BL297" s="50">
        <v>3.37960731</v>
      </c>
      <c r="BM297" s="50">
        <v>2.0</v>
      </c>
      <c r="BN297" s="50">
        <v>274.808192</v>
      </c>
      <c r="BO297" s="50">
        <v>273.748192</v>
      </c>
      <c r="BP297" s="50">
        <v>45.6246987</v>
      </c>
      <c r="BQ297" s="50">
        <v>6.0</v>
      </c>
      <c r="BR297" s="50">
        <v>24.3330652</v>
      </c>
      <c r="BS297" s="50">
        <v>23.2730652</v>
      </c>
      <c r="BT297" s="50">
        <v>3.87884419</v>
      </c>
      <c r="BU297" s="50">
        <v>6.0</v>
      </c>
      <c r="BV297" s="152">
        <v>5.56786151</v>
      </c>
      <c r="BW297" s="50">
        <v>3.44786151</v>
      </c>
      <c r="BX297" s="50">
        <v>0.28732179</v>
      </c>
      <c r="BY297" s="50">
        <v>12.0</v>
      </c>
      <c r="BZ297" s="139">
        <f t="shared" si="19"/>
        <v>0.1957514064</v>
      </c>
      <c r="CA297" s="140">
        <f t="shared" si="20"/>
        <v>33.11311215</v>
      </c>
      <c r="CB297" s="141">
        <f t="shared" si="21"/>
        <v>52.72345629</v>
      </c>
      <c r="CC297" s="141">
        <f t="shared" si="22"/>
        <v>33.90285661</v>
      </c>
      <c r="CD297" s="174">
        <f t="shared" si="23"/>
        <v>0.2762635835</v>
      </c>
    </row>
    <row r="298" ht="15.75" customHeight="1">
      <c r="A298" s="111">
        <f t="shared" si="9"/>
        <v>13.61906124</v>
      </c>
      <c r="B298" s="112" t="s">
        <v>1314</v>
      </c>
      <c r="C298" s="112" t="s">
        <v>1315</v>
      </c>
      <c r="D298" s="113">
        <v>7.53</v>
      </c>
      <c r="E298" s="111">
        <v>0.815</v>
      </c>
      <c r="F298" s="111">
        <v>0.006</v>
      </c>
      <c r="G298" s="114">
        <v>73.4265</v>
      </c>
      <c r="H298" s="114">
        <v>0.0374</v>
      </c>
      <c r="I298" s="114" t="s">
        <v>577</v>
      </c>
      <c r="J298" s="115">
        <f t="shared" si="10"/>
        <v>6.859264137</v>
      </c>
      <c r="K298" s="144" t="s">
        <v>368</v>
      </c>
      <c r="L298" s="157" t="s">
        <v>1316</v>
      </c>
      <c r="M298" s="114" t="s">
        <v>372</v>
      </c>
      <c r="N298" s="154">
        <v>-0.37</v>
      </c>
      <c r="O298" s="118">
        <f t="shared" si="11"/>
        <v>6.489264137</v>
      </c>
      <c r="P298" s="119">
        <f t="shared" si="12"/>
        <v>-0.6997056546</v>
      </c>
      <c r="Q298" s="114" t="s">
        <v>205</v>
      </c>
      <c r="R298" s="120" t="s">
        <v>287</v>
      </c>
      <c r="S298" s="97" t="str">
        <f t="shared" si="4"/>
        <v>HIP_79537_</v>
      </c>
      <c r="T298" s="121">
        <v>1.0</v>
      </c>
      <c r="U298" s="120">
        <v>0.0</v>
      </c>
      <c r="V298" s="120">
        <v>0.0</v>
      </c>
      <c r="W298" s="120">
        <v>0.0</v>
      </c>
      <c r="X298" s="120">
        <v>0.0</v>
      </c>
      <c r="Y298" s="122">
        <f t="shared" si="13"/>
        <v>1</v>
      </c>
      <c r="Z298" s="146">
        <v>-5.179</v>
      </c>
      <c r="AA298" s="114" t="s">
        <v>353</v>
      </c>
      <c r="AB298" s="147">
        <v>3.6</v>
      </c>
      <c r="AC298" s="126" t="s">
        <v>297</v>
      </c>
      <c r="AD298" s="127">
        <v>0.75</v>
      </c>
      <c r="AE298" s="104" t="str">
        <f t="shared" si="14"/>
        <v>K3V_Fe-1.7</v>
      </c>
      <c r="AF298" s="104" t="str">
        <f t="shared" si="5"/>
        <v>HIP_79537_</v>
      </c>
      <c r="AG298" s="103">
        <v>1.0</v>
      </c>
      <c r="AH298" s="104" t="str">
        <f t="shared" si="174"/>
        <v>HD_145417_</v>
      </c>
      <c r="AI298" s="66" t="s">
        <v>379</v>
      </c>
      <c r="AJ298" s="149">
        <v>5006.0</v>
      </c>
      <c r="AK298" s="45">
        <v>53.0</v>
      </c>
      <c r="AL298" s="3" t="s">
        <v>1317</v>
      </c>
      <c r="AM298" s="130"/>
      <c r="AN298" s="130">
        <v>4.82</v>
      </c>
      <c r="AO298" s="131">
        <v>0.12</v>
      </c>
      <c r="AP298" s="3" t="s">
        <v>1317</v>
      </c>
      <c r="AQ298" s="130">
        <v>-1.23</v>
      </c>
      <c r="AR298" s="131">
        <v>0.04</v>
      </c>
      <c r="AS298" s="3" t="s">
        <v>1317</v>
      </c>
      <c r="AT298" s="132">
        <f t="shared" si="15"/>
        <v>0.5940433342</v>
      </c>
      <c r="AU298" s="133">
        <v>0.0</v>
      </c>
      <c r="AV298" s="150">
        <v>0.0</v>
      </c>
      <c r="AW298" s="3">
        <v>1.0</v>
      </c>
      <c r="AX298" s="67">
        <v>2.0</v>
      </c>
      <c r="AY298" s="67">
        <v>1.0</v>
      </c>
      <c r="AZ298" s="67">
        <f t="shared" si="17"/>
        <v>4</v>
      </c>
      <c r="BA298" s="135">
        <f t="shared" si="7"/>
        <v>1</v>
      </c>
      <c r="BB298" s="151" t="s">
        <v>385</v>
      </c>
      <c r="BC298" s="48" t="str">
        <f t="shared" ref="BC298:BD298" si="321">B298</f>
        <v>HIP_79537_</v>
      </c>
      <c r="BD298" s="106" t="str">
        <f t="shared" si="321"/>
        <v>HD_145417_</v>
      </c>
      <c r="BE298" s="137">
        <v>0.0</v>
      </c>
      <c r="BF298" s="48" t="s">
        <v>410</v>
      </c>
      <c r="BG298" s="50">
        <v>0.55791027</v>
      </c>
      <c r="BH298" s="50">
        <v>243.45233</v>
      </c>
      <c r="BI298" s="50">
        <v>-57.57051</v>
      </c>
      <c r="BJ298" s="50">
        <v>28.7234421</v>
      </c>
      <c r="BK298" s="50">
        <v>28.5467754</v>
      </c>
      <c r="BL298" s="50">
        <v>28.5467754</v>
      </c>
      <c r="BM298" s="50">
        <v>1.0</v>
      </c>
      <c r="BN298" s="50">
        <v>2323.41881</v>
      </c>
      <c r="BO298" s="50">
        <v>2312.28881</v>
      </c>
      <c r="BP298" s="50">
        <v>36.7029969</v>
      </c>
      <c r="BQ298" s="50">
        <v>63.0</v>
      </c>
      <c r="BR298" s="169">
        <v>206.060208</v>
      </c>
      <c r="BS298" s="50">
        <v>194.930208</v>
      </c>
      <c r="BT298" s="50">
        <v>3.09413028</v>
      </c>
      <c r="BU298" s="50">
        <v>63.0</v>
      </c>
      <c r="BV298" s="152">
        <v>7.74963732</v>
      </c>
      <c r="BW298" s="50">
        <v>7.21963732</v>
      </c>
      <c r="BX298" s="50">
        <v>2.40654577</v>
      </c>
      <c r="BY298" s="50">
        <v>3.0</v>
      </c>
      <c r="BZ298" s="139">
        <f t="shared" si="19"/>
        <v>0.4468349889</v>
      </c>
      <c r="CA298" s="140">
        <f t="shared" si="20"/>
        <v>32.80952931</v>
      </c>
      <c r="CB298" s="141">
        <f t="shared" si="21"/>
        <v>125.9760289</v>
      </c>
      <c r="CC298" s="141">
        <f t="shared" si="22"/>
        <v>15.54661238</v>
      </c>
      <c r="CD298" s="187">
        <f t="shared" si="23"/>
        <v>0.1313907762</v>
      </c>
    </row>
    <row r="299" ht="15.75" customHeight="1">
      <c r="A299" s="111">
        <f t="shared" si="9"/>
        <v>4.549990058</v>
      </c>
      <c r="B299" s="112" t="s">
        <v>1318</v>
      </c>
      <c r="C299" s="112" t="s">
        <v>1319</v>
      </c>
      <c r="D299" s="113">
        <v>9.15</v>
      </c>
      <c r="E299" s="111">
        <v>1.505</v>
      </c>
      <c r="F299" s="111">
        <v>0.013</v>
      </c>
      <c r="G299" s="114">
        <v>219.7807</v>
      </c>
      <c r="H299" s="114">
        <v>0.0324</v>
      </c>
      <c r="I299" s="114" t="s">
        <v>577</v>
      </c>
      <c r="J299" s="115">
        <f t="shared" si="10"/>
        <v>10.85994776</v>
      </c>
      <c r="K299" s="116" t="s">
        <v>896</v>
      </c>
      <c r="L299" s="193" t="s">
        <v>1304</v>
      </c>
      <c r="M299" s="114" t="s">
        <v>1253</v>
      </c>
      <c r="N299" s="154">
        <v>-1.98</v>
      </c>
      <c r="O299" s="118">
        <f t="shared" si="11"/>
        <v>8.879947761</v>
      </c>
      <c r="P299" s="119">
        <f t="shared" si="12"/>
        <v>-1.655979105</v>
      </c>
      <c r="Q299" s="114" t="s">
        <v>517</v>
      </c>
      <c r="R299" s="120" t="s">
        <v>287</v>
      </c>
      <c r="S299" s="97" t="str">
        <f t="shared" si="4"/>
        <v>HIP_86162_</v>
      </c>
      <c r="T299" s="121">
        <v>1.0</v>
      </c>
      <c r="U299" s="121">
        <v>1.0</v>
      </c>
      <c r="V299" s="120">
        <v>0.0</v>
      </c>
      <c r="W299" s="120">
        <v>0.0</v>
      </c>
      <c r="X299" s="120">
        <v>0.0</v>
      </c>
      <c r="Y299" s="122">
        <f t="shared" si="13"/>
        <v>2</v>
      </c>
      <c r="Z299" s="146">
        <v>-5.048</v>
      </c>
      <c r="AA299" s="114" t="s">
        <v>353</v>
      </c>
      <c r="AB299" s="147">
        <v>0.0</v>
      </c>
      <c r="AC299" s="126" t="s">
        <v>297</v>
      </c>
      <c r="AD299" s="127">
        <v>0.36</v>
      </c>
      <c r="AE299" s="104" t="str">
        <f t="shared" si="14"/>
        <v>M3V</v>
      </c>
      <c r="AF299" s="104" t="str">
        <f t="shared" si="5"/>
        <v>HIP_86162_</v>
      </c>
      <c r="AG299" s="103">
        <v>1.0</v>
      </c>
      <c r="AH299" s="104" t="str">
        <f t="shared" si="174"/>
        <v>LHS_450_</v>
      </c>
      <c r="AI299" s="197" t="s">
        <v>898</v>
      </c>
      <c r="AJ299" s="149">
        <v>3340.0</v>
      </c>
      <c r="AK299" s="45">
        <v>20.0</v>
      </c>
      <c r="AL299" s="3" t="s">
        <v>1090</v>
      </c>
      <c r="AM299" s="130"/>
      <c r="AN299" s="130">
        <v>4.82</v>
      </c>
      <c r="AO299" s="131">
        <v>0.03</v>
      </c>
      <c r="AP299" s="3" t="s">
        <v>1090</v>
      </c>
      <c r="AQ299" s="130">
        <v>0.15</v>
      </c>
      <c r="AR299" s="131">
        <v>0.09</v>
      </c>
      <c r="AS299" s="3" t="s">
        <v>1090</v>
      </c>
      <c r="AT299" s="132">
        <f t="shared" si="15"/>
        <v>0.4437824863</v>
      </c>
      <c r="AU299" s="133">
        <v>0.0</v>
      </c>
      <c r="AV299" s="150">
        <v>0.0</v>
      </c>
      <c r="AW299" s="3">
        <v>1.0</v>
      </c>
      <c r="AX299" s="67">
        <v>2.0</v>
      </c>
      <c r="AY299" s="43">
        <v>0.0</v>
      </c>
      <c r="AZ299" s="43">
        <f t="shared" si="17"/>
        <v>3</v>
      </c>
      <c r="BA299" s="135">
        <f t="shared" si="7"/>
        <v>2</v>
      </c>
      <c r="BB299" s="151" t="s">
        <v>901</v>
      </c>
      <c r="BC299" s="48" t="str">
        <f t="shared" ref="BC299:BD299" si="322">B299</f>
        <v>HIP_86162_</v>
      </c>
      <c r="BD299" s="106" t="str">
        <f t="shared" si="322"/>
        <v>LHS_450_</v>
      </c>
      <c r="BE299" s="137">
        <v>0.0</v>
      </c>
      <c r="BF299" s="48" t="s">
        <v>443</v>
      </c>
      <c r="BG299" s="50">
        <v>0.38653158</v>
      </c>
      <c r="BH299" s="50">
        <v>264.1079</v>
      </c>
      <c r="BI299" s="50">
        <v>68.33914</v>
      </c>
      <c r="BJ299" s="50">
        <v>5.36964235</v>
      </c>
      <c r="BK299" s="50">
        <v>4.66297569</v>
      </c>
      <c r="BL299" s="50">
        <v>1.16574392</v>
      </c>
      <c r="BM299" s="50">
        <v>4.0</v>
      </c>
      <c r="BN299" s="50">
        <v>95.1319243</v>
      </c>
      <c r="BO299" s="50">
        <v>94.4252577</v>
      </c>
      <c r="BP299" s="50">
        <v>23.6063144</v>
      </c>
      <c r="BQ299" s="50">
        <v>4.0</v>
      </c>
      <c r="BR299" s="152">
        <v>8.74434097</v>
      </c>
      <c r="BS299" s="50">
        <v>8.0376743</v>
      </c>
      <c r="BT299" s="50">
        <v>2.00941857</v>
      </c>
      <c r="BU299" s="50">
        <v>4.0</v>
      </c>
      <c r="BV299" s="152">
        <v>5.24204706</v>
      </c>
      <c r="BW299" s="50">
        <v>1.88538039</v>
      </c>
      <c r="BX299" s="50">
        <v>0.09923055</v>
      </c>
      <c r="BY299" s="50">
        <v>19.0</v>
      </c>
      <c r="BZ299" s="139">
        <f t="shared" si="19"/>
        <v>0.148597139</v>
      </c>
      <c r="CA299" s="140">
        <f t="shared" si="20"/>
        <v>32.65878322</v>
      </c>
      <c r="CB299" s="141">
        <f t="shared" si="21"/>
        <v>34.87082385</v>
      </c>
      <c r="CC299" s="141">
        <f t="shared" si="22"/>
        <v>38.91199652</v>
      </c>
      <c r="CD299" s="174">
        <f t="shared" si="23"/>
        <v>0.272473105</v>
      </c>
    </row>
    <row r="300" ht="15.75" customHeight="1">
      <c r="A300" s="111">
        <f t="shared" si="9"/>
        <v>18.30090718</v>
      </c>
      <c r="B300" s="112" t="s">
        <v>1320</v>
      </c>
      <c r="C300" s="112" t="s">
        <v>1321</v>
      </c>
      <c r="D300" s="113">
        <v>7.56</v>
      </c>
      <c r="E300" s="111">
        <v>0.965</v>
      </c>
      <c r="F300" s="111">
        <v>0.013</v>
      </c>
      <c r="G300" s="114">
        <v>54.6421</v>
      </c>
      <c r="H300" s="114">
        <v>0.0369</v>
      </c>
      <c r="I300" s="114" t="s">
        <v>577</v>
      </c>
      <c r="J300" s="115">
        <f t="shared" si="10"/>
        <v>6.247636909</v>
      </c>
      <c r="K300" s="144" t="s">
        <v>368</v>
      </c>
      <c r="L300" s="157" t="s">
        <v>806</v>
      </c>
      <c r="M300" s="114" t="s">
        <v>281</v>
      </c>
      <c r="N300" s="154">
        <v>-0.315</v>
      </c>
      <c r="O300" s="118">
        <f t="shared" si="11"/>
        <v>5.932636909</v>
      </c>
      <c r="P300" s="119">
        <f t="shared" si="12"/>
        <v>-0.4770547635</v>
      </c>
      <c r="Q300" s="114" t="s">
        <v>211</v>
      </c>
      <c r="R300" s="120" t="s">
        <v>287</v>
      </c>
      <c r="S300" s="97" t="str">
        <f t="shared" si="4"/>
        <v>HIP_49699_</v>
      </c>
      <c r="T300" s="120">
        <v>0.0</v>
      </c>
      <c r="U300" s="120">
        <v>0.0</v>
      </c>
      <c r="V300" s="120">
        <v>0.0</v>
      </c>
      <c r="W300" s="120">
        <v>0.0</v>
      </c>
      <c r="X300" s="121">
        <v>1.0</v>
      </c>
      <c r="Y300" s="122">
        <f t="shared" si="13"/>
        <v>1</v>
      </c>
      <c r="Z300" s="146">
        <v>-4.999</v>
      </c>
      <c r="AA300" s="114" t="s">
        <v>821</v>
      </c>
      <c r="AB300" s="175">
        <v>5.5</v>
      </c>
      <c r="AC300" s="126" t="s">
        <v>297</v>
      </c>
      <c r="AD300" s="127">
        <v>0.76</v>
      </c>
      <c r="AE300" s="104" t="str">
        <f t="shared" si="14"/>
        <v>K2.5V</v>
      </c>
      <c r="AF300" s="104" t="str">
        <f t="shared" si="5"/>
        <v>HIP_49699_</v>
      </c>
      <c r="AG300" s="103">
        <v>1.0</v>
      </c>
      <c r="AH300" s="104" t="str">
        <f t="shared" si="174"/>
        <v>HD_87883_</v>
      </c>
      <c r="AI300" s="66" t="s">
        <v>379</v>
      </c>
      <c r="AJ300" s="149">
        <v>4958.0</v>
      </c>
      <c r="AK300" s="45">
        <v>44.0</v>
      </c>
      <c r="AL300" s="3" t="s">
        <v>687</v>
      </c>
      <c r="AM300" s="130"/>
      <c r="AN300" s="130">
        <v>4.56</v>
      </c>
      <c r="AO300" s="131">
        <v>0.06</v>
      </c>
      <c r="AP300" s="3" t="s">
        <v>687</v>
      </c>
      <c r="AQ300" s="130">
        <v>0.07</v>
      </c>
      <c r="AR300" s="131">
        <v>0.03</v>
      </c>
      <c r="AS300" s="3" t="s">
        <v>687</v>
      </c>
      <c r="AT300" s="132">
        <f t="shared" si="15"/>
        <v>0.7825502206</v>
      </c>
      <c r="AU300" s="133">
        <v>0.0</v>
      </c>
      <c r="AV300" s="150">
        <v>0.0</v>
      </c>
      <c r="AW300" s="3">
        <v>1.0</v>
      </c>
      <c r="AX300" s="64">
        <v>1.0</v>
      </c>
      <c r="AY300" s="67">
        <v>1.0</v>
      </c>
      <c r="AZ300" s="67">
        <f t="shared" si="17"/>
        <v>3</v>
      </c>
      <c r="BA300" s="135">
        <f t="shared" si="7"/>
        <v>1</v>
      </c>
      <c r="BB300" s="151" t="s">
        <v>385</v>
      </c>
      <c r="BC300" s="48" t="str">
        <f t="shared" ref="BC300:BD300" si="323">B300</f>
        <v>HIP_49699_</v>
      </c>
      <c r="BD300" s="106" t="str">
        <f t="shared" si="323"/>
        <v>HD_87883_</v>
      </c>
      <c r="BE300" s="137">
        <v>0.0</v>
      </c>
      <c r="BF300" s="48" t="s">
        <v>304</v>
      </c>
      <c r="BG300" s="50">
        <v>0.75760117</v>
      </c>
      <c r="BH300" s="50">
        <v>152.17975</v>
      </c>
      <c r="BI300" s="50">
        <v>34.24226</v>
      </c>
      <c r="BJ300" s="50">
        <v>9.54403409</v>
      </c>
      <c r="BK300" s="50">
        <v>9.36736743</v>
      </c>
      <c r="BL300" s="50">
        <v>9.36736743</v>
      </c>
      <c r="BM300" s="50">
        <v>1.0</v>
      </c>
      <c r="BN300" s="50">
        <v>762.643428</v>
      </c>
      <c r="BO300" s="50">
        <v>758.756762</v>
      </c>
      <c r="BP300" s="50">
        <v>34.4889437</v>
      </c>
      <c r="BQ300" s="50">
        <v>22.0</v>
      </c>
      <c r="BR300" s="169">
        <v>67.8401888</v>
      </c>
      <c r="BS300" s="50">
        <v>63.9535222</v>
      </c>
      <c r="BT300" s="50">
        <v>2.90697828</v>
      </c>
      <c r="BU300" s="50">
        <v>22.0</v>
      </c>
      <c r="BV300" s="152">
        <v>5.79729794</v>
      </c>
      <c r="BW300" s="50">
        <v>4.73729794</v>
      </c>
      <c r="BX300" s="50">
        <v>0.78954966</v>
      </c>
      <c r="BY300" s="50">
        <v>6.0</v>
      </c>
      <c r="BZ300" s="139">
        <f t="shared" si="19"/>
        <v>0.5773944675</v>
      </c>
      <c r="CA300" s="140">
        <f t="shared" si="20"/>
        <v>31.55004623</v>
      </c>
      <c r="CB300" s="141">
        <f t="shared" si="21"/>
        <v>183.823029</v>
      </c>
      <c r="CC300" s="141">
        <f t="shared" si="22"/>
        <v>13.58616496</v>
      </c>
      <c r="CD300" s="187">
        <f t="shared" si="23"/>
        <v>0.1246845233</v>
      </c>
    </row>
    <row r="301" ht="15.75" customHeight="1">
      <c r="A301" s="111">
        <f t="shared" si="9"/>
        <v>3.522833598</v>
      </c>
      <c r="B301" s="112" t="s">
        <v>1322</v>
      </c>
      <c r="C301" s="112" t="s">
        <v>1323</v>
      </c>
      <c r="D301" s="113">
        <v>9.7</v>
      </c>
      <c r="E301" s="111">
        <v>1.561</v>
      </c>
      <c r="F301" s="111">
        <v>0.005</v>
      </c>
      <c r="G301" s="114">
        <v>283.8624</v>
      </c>
      <c r="H301" s="114">
        <v>0.1065</v>
      </c>
      <c r="I301" s="114" t="s">
        <v>577</v>
      </c>
      <c r="J301" s="115">
        <f t="shared" si="10"/>
        <v>11.96553935</v>
      </c>
      <c r="K301" s="116" t="s">
        <v>896</v>
      </c>
      <c r="L301" s="193" t="s">
        <v>1324</v>
      </c>
      <c r="M301" s="114" t="s">
        <v>1013</v>
      </c>
      <c r="N301" s="154">
        <v>-2.34</v>
      </c>
      <c r="O301" s="118">
        <f t="shared" si="11"/>
        <v>9.625539352</v>
      </c>
      <c r="P301" s="119">
        <f t="shared" si="12"/>
        <v>-1.954215741</v>
      </c>
      <c r="Q301" s="114" t="s">
        <v>205</v>
      </c>
      <c r="R301" s="120" t="s">
        <v>287</v>
      </c>
      <c r="S301" s="97" t="str">
        <f t="shared" si="4"/>
        <v>HIP_91772_</v>
      </c>
      <c r="T301" s="121">
        <v>1.0</v>
      </c>
      <c r="U301" s="120">
        <v>0.0</v>
      </c>
      <c r="V301" s="120">
        <v>0.0</v>
      </c>
      <c r="W301" s="120">
        <v>0.0</v>
      </c>
      <c r="X301" s="120">
        <v>0.0</v>
      </c>
      <c r="Y301" s="122">
        <f t="shared" si="13"/>
        <v>1</v>
      </c>
      <c r="Z301" s="146">
        <v>-5.146</v>
      </c>
      <c r="AA301" s="114" t="s">
        <v>353</v>
      </c>
      <c r="AB301" s="147">
        <v>4.4</v>
      </c>
      <c r="AC301" s="126" t="s">
        <v>297</v>
      </c>
      <c r="AD301" s="127">
        <v>0.26</v>
      </c>
      <c r="AE301" s="104" t="str">
        <f t="shared" si="14"/>
        <v>M3.5V</v>
      </c>
      <c r="AF301" s="104" t="str">
        <f t="shared" si="5"/>
        <v>HIP_91772_</v>
      </c>
      <c r="AG301" s="103">
        <v>1.0</v>
      </c>
      <c r="AH301" s="104" t="str">
        <f t="shared" si="174"/>
        <v>HD_173740_</v>
      </c>
      <c r="AI301" s="197" t="s">
        <v>898</v>
      </c>
      <c r="AJ301" s="149">
        <v>3170.0</v>
      </c>
      <c r="AK301" s="45">
        <v>71.0</v>
      </c>
      <c r="AL301" s="3" t="s">
        <v>1325</v>
      </c>
      <c r="AM301" s="130"/>
      <c r="AN301" s="130">
        <v>4.77</v>
      </c>
      <c r="AO301" s="131">
        <v>0.14</v>
      </c>
      <c r="AP301" s="3" t="s">
        <v>1325</v>
      </c>
      <c r="AQ301" s="130">
        <v>-0.92</v>
      </c>
      <c r="AR301" s="131">
        <v>0.07</v>
      </c>
      <c r="AS301" s="3" t="s">
        <v>1325</v>
      </c>
      <c r="AT301" s="132">
        <f t="shared" si="15"/>
        <v>0.3494831569</v>
      </c>
      <c r="AU301" s="133">
        <v>0.0</v>
      </c>
      <c r="AV301" s="150">
        <v>0.0</v>
      </c>
      <c r="AW301" s="3">
        <v>1.0</v>
      </c>
      <c r="AX301" s="67">
        <v>2.0</v>
      </c>
      <c r="AY301" s="43">
        <v>0.0</v>
      </c>
      <c r="AZ301" s="43">
        <f t="shared" si="17"/>
        <v>3</v>
      </c>
      <c r="BA301" s="135">
        <f t="shared" si="7"/>
        <v>1</v>
      </c>
      <c r="BB301" s="151" t="s">
        <v>901</v>
      </c>
      <c r="BC301" s="48" t="str">
        <f t="shared" ref="BC301:BD301" si="324">B301</f>
        <v>HIP_91772_</v>
      </c>
      <c r="BD301" s="106" t="str">
        <f t="shared" si="324"/>
        <v>HD_173740_</v>
      </c>
      <c r="BE301" s="137">
        <v>0.0</v>
      </c>
      <c r="BF301" s="48" t="s">
        <v>467</v>
      </c>
      <c r="BG301" s="50">
        <v>0.34795292</v>
      </c>
      <c r="BH301" s="50">
        <v>280.69543</v>
      </c>
      <c r="BI301" s="50">
        <v>59.626846</v>
      </c>
      <c r="BJ301" s="50">
        <v>8.12613211</v>
      </c>
      <c r="BK301" s="50">
        <v>7.77279878</v>
      </c>
      <c r="BL301" s="50">
        <v>3.88639939</v>
      </c>
      <c r="BM301" s="50">
        <v>2.0</v>
      </c>
      <c r="BN301" s="50">
        <v>317.625017</v>
      </c>
      <c r="BO301" s="50">
        <v>314.798351</v>
      </c>
      <c r="BP301" s="50">
        <v>19.6748969</v>
      </c>
      <c r="BQ301" s="50">
        <v>16.0</v>
      </c>
      <c r="BR301" s="50">
        <v>29.6274872</v>
      </c>
      <c r="BS301" s="50">
        <v>26.8008205</v>
      </c>
      <c r="BT301" s="50">
        <v>1.67505128</v>
      </c>
      <c r="BU301" s="50">
        <v>16.0</v>
      </c>
      <c r="BV301" s="152">
        <v>5.58295094</v>
      </c>
      <c r="BW301" s="50">
        <v>3.6396176</v>
      </c>
      <c r="BX301" s="50">
        <v>0.33087433</v>
      </c>
      <c r="BY301" s="50">
        <v>11.0</v>
      </c>
      <c r="BZ301" s="139">
        <f t="shared" si="19"/>
        <v>0.105412504</v>
      </c>
      <c r="CA301" s="140">
        <f t="shared" si="20"/>
        <v>29.92264637</v>
      </c>
      <c r="CB301" s="141">
        <f t="shared" si="21"/>
        <v>24.51598276</v>
      </c>
      <c r="CC301" s="141">
        <f t="shared" si="22"/>
        <v>54.36348002</v>
      </c>
      <c r="CD301" s="174">
        <f t="shared" si="23"/>
        <v>0.3456629194</v>
      </c>
    </row>
    <row r="302" ht="15.75" customHeight="1">
      <c r="A302" s="111">
        <f t="shared" si="9"/>
        <v>7.040562794</v>
      </c>
      <c r="B302" s="112" t="s">
        <v>1326</v>
      </c>
      <c r="C302" s="112" t="s">
        <v>1327</v>
      </c>
      <c r="D302" s="113">
        <v>8.55</v>
      </c>
      <c r="E302" s="111">
        <v>1.483</v>
      </c>
      <c r="F302" s="111">
        <v>0.012</v>
      </c>
      <c r="G302" s="114">
        <v>142.0341</v>
      </c>
      <c r="H302" s="114">
        <v>0.0305</v>
      </c>
      <c r="I302" s="114" t="s">
        <v>577</v>
      </c>
      <c r="J302" s="115">
        <f t="shared" si="10"/>
        <v>9.311963119</v>
      </c>
      <c r="K302" s="116" t="s">
        <v>896</v>
      </c>
      <c r="L302" s="193" t="s">
        <v>1227</v>
      </c>
      <c r="M302" s="114" t="s">
        <v>1253</v>
      </c>
      <c r="N302" s="154">
        <v>-1.18</v>
      </c>
      <c r="O302" s="118">
        <f t="shared" si="11"/>
        <v>8.131963119</v>
      </c>
      <c r="P302" s="119">
        <f t="shared" si="12"/>
        <v>-1.356785247</v>
      </c>
      <c r="Q302" s="114" t="s">
        <v>517</v>
      </c>
      <c r="R302" s="120" t="s">
        <v>287</v>
      </c>
      <c r="S302" s="97" t="str">
        <f t="shared" si="4"/>
        <v>HIP_103096_</v>
      </c>
      <c r="T302" s="121">
        <v>1.0</v>
      </c>
      <c r="U302" s="121">
        <v>1.0</v>
      </c>
      <c r="V302" s="120">
        <v>0.0</v>
      </c>
      <c r="W302" s="120">
        <v>0.0</v>
      </c>
      <c r="X302" s="120">
        <v>0.0</v>
      </c>
      <c r="Y302" s="122">
        <f t="shared" si="13"/>
        <v>2</v>
      </c>
      <c r="Z302" s="143">
        <v>-4.637</v>
      </c>
      <c r="AA302" s="114" t="s">
        <v>353</v>
      </c>
      <c r="AB302" s="125">
        <v>17.1</v>
      </c>
      <c r="AC302" s="126" t="s">
        <v>297</v>
      </c>
      <c r="AD302" s="127">
        <v>0.55</v>
      </c>
      <c r="AE302" s="104" t="str">
        <f t="shared" si="14"/>
        <v>M0V</v>
      </c>
      <c r="AF302" s="104" t="str">
        <f t="shared" si="5"/>
        <v>HIP_103096_</v>
      </c>
      <c r="AG302" s="103">
        <v>1.0</v>
      </c>
      <c r="AH302" s="104" t="str">
        <f t="shared" si="174"/>
        <v>HD_199305_</v>
      </c>
      <c r="AI302" s="197" t="s">
        <v>898</v>
      </c>
      <c r="AJ302" s="149">
        <v>3843.0</v>
      </c>
      <c r="AK302" s="45">
        <v>51.0</v>
      </c>
      <c r="AL302" s="3" t="s">
        <v>1057</v>
      </c>
      <c r="AM302" s="130"/>
      <c r="AN302" s="130">
        <v>4.71</v>
      </c>
      <c r="AO302" s="131">
        <v>0.07</v>
      </c>
      <c r="AP302" s="3" t="s">
        <v>1057</v>
      </c>
      <c r="AQ302" s="130">
        <v>0.04</v>
      </c>
      <c r="AR302" s="131">
        <v>0.16</v>
      </c>
      <c r="AS302" s="3" t="s">
        <v>1057</v>
      </c>
      <c r="AT302" s="132">
        <f t="shared" si="15"/>
        <v>0.4730632948</v>
      </c>
      <c r="AU302" s="133">
        <v>0.0</v>
      </c>
      <c r="AV302" s="150">
        <v>0.0</v>
      </c>
      <c r="AW302" s="3">
        <v>1.0</v>
      </c>
      <c r="AX302" s="43">
        <v>0.0</v>
      </c>
      <c r="AY302" s="43">
        <v>0.0</v>
      </c>
      <c r="AZ302" s="43">
        <f t="shared" si="17"/>
        <v>1</v>
      </c>
      <c r="BA302" s="135">
        <f t="shared" si="7"/>
        <v>2</v>
      </c>
      <c r="BB302" s="136" t="s">
        <v>320</v>
      </c>
      <c r="BC302" s="48" t="str">
        <f t="shared" ref="BC302:BD302" si="325">B302</f>
        <v>HIP_103096_</v>
      </c>
      <c r="BD302" s="106" t="str">
        <f t="shared" si="325"/>
        <v>HD_199305_</v>
      </c>
      <c r="BE302" s="137">
        <v>0.0</v>
      </c>
      <c r="BF302" s="48" t="s">
        <v>66</v>
      </c>
      <c r="BG302" s="50">
        <v>0.54226946</v>
      </c>
      <c r="BH302" s="50">
        <v>313.33246</v>
      </c>
      <c r="BI302" s="50">
        <v>62.154392</v>
      </c>
      <c r="BJ302" s="50">
        <v>35.5843661</v>
      </c>
      <c r="BK302" s="50">
        <v>35.2310328</v>
      </c>
      <c r="BL302" s="50">
        <v>17.6155164</v>
      </c>
      <c r="BM302" s="50">
        <v>2.0</v>
      </c>
      <c r="BN302" s="50">
        <v>2874.38366</v>
      </c>
      <c r="BO302" s="50">
        <v>2853.71366</v>
      </c>
      <c r="BP302" s="50">
        <v>24.390715</v>
      </c>
      <c r="BQ302" s="50">
        <v>117.0</v>
      </c>
      <c r="BR302" s="169">
        <v>262.465453</v>
      </c>
      <c r="BS302" s="50">
        <v>241.972119</v>
      </c>
      <c r="BT302" s="50">
        <v>2.08596655</v>
      </c>
      <c r="BU302" s="50">
        <v>116.0</v>
      </c>
      <c r="BV302" s="152">
        <v>6.68128689</v>
      </c>
      <c r="BW302" s="50">
        <v>5.97462023</v>
      </c>
      <c r="BX302" s="50">
        <v>1.49365506</v>
      </c>
      <c r="BY302" s="50">
        <v>4.0</v>
      </c>
      <c r="BZ302" s="139">
        <f t="shared" si="19"/>
        <v>0.2097043196</v>
      </c>
      <c r="CA302" s="140">
        <f t="shared" si="20"/>
        <v>29.78516429</v>
      </c>
      <c r="CB302" s="141">
        <f t="shared" si="21"/>
        <v>47.29633696</v>
      </c>
      <c r="CC302" s="141">
        <f t="shared" si="22"/>
        <v>26.50055417</v>
      </c>
      <c r="CD302" s="187">
        <f t="shared" si="23"/>
        <v>0.1626535147</v>
      </c>
    </row>
    <row r="303" ht="15.75" customHeight="1">
      <c r="A303" s="111">
        <f t="shared" si="9"/>
        <v>1.301235497</v>
      </c>
      <c r="B303" s="112" t="s">
        <v>1328</v>
      </c>
      <c r="C303" s="112" t="s">
        <v>1329</v>
      </c>
      <c r="D303" s="113">
        <v>11.01</v>
      </c>
      <c r="E303" s="111">
        <v>1.807</v>
      </c>
      <c r="F303" s="111">
        <v>0.02</v>
      </c>
      <c r="G303" s="114">
        <v>768.5004</v>
      </c>
      <c r="H303" s="114">
        <v>0.203</v>
      </c>
      <c r="I303" s="114" t="s">
        <v>577</v>
      </c>
      <c r="J303" s="115">
        <f t="shared" si="10"/>
        <v>15.43822049</v>
      </c>
      <c r="K303" s="116" t="s">
        <v>896</v>
      </c>
      <c r="L303" s="193" t="s">
        <v>1330</v>
      </c>
      <c r="M303" s="114" t="s">
        <v>1253</v>
      </c>
      <c r="N303" s="154">
        <v>-3.63</v>
      </c>
      <c r="O303" s="118">
        <f t="shared" si="11"/>
        <v>11.80822049</v>
      </c>
      <c r="P303" s="119">
        <f t="shared" si="12"/>
        <v>-2.827288196</v>
      </c>
      <c r="Q303" s="114" t="s">
        <v>517</v>
      </c>
      <c r="R303" s="120" t="s">
        <v>287</v>
      </c>
      <c r="S303" s="97" t="str">
        <f t="shared" si="4"/>
        <v>HIP_70890_</v>
      </c>
      <c r="T303" s="121">
        <v>1.0</v>
      </c>
      <c r="U303" s="121">
        <v>1.0</v>
      </c>
      <c r="V303" s="120">
        <v>0.0</v>
      </c>
      <c r="W303" s="120">
        <v>0.0</v>
      </c>
      <c r="X303" s="120">
        <v>0.0</v>
      </c>
      <c r="Y303" s="122">
        <f t="shared" si="13"/>
        <v>2</v>
      </c>
      <c r="Z303" s="143">
        <v>-4.297</v>
      </c>
      <c r="AA303" s="114" t="s">
        <v>353</v>
      </c>
      <c r="AB303" s="147">
        <v>3.2</v>
      </c>
      <c r="AC303" s="126" t="s">
        <v>1331</v>
      </c>
      <c r="AD303" s="127">
        <v>0.12</v>
      </c>
      <c r="AE303" s="104" t="str">
        <f t="shared" si="14"/>
        <v>M5.5V</v>
      </c>
      <c r="AF303" s="104" t="str">
        <f t="shared" si="5"/>
        <v>HIP_70890_</v>
      </c>
      <c r="AG303" s="103">
        <v>1.0</v>
      </c>
      <c r="AH303" s="104" t="str">
        <f t="shared" si="174"/>
        <v>Proxima</v>
      </c>
      <c r="AI303" s="197" t="s">
        <v>898</v>
      </c>
      <c r="AJ303" s="149">
        <v>3054.0</v>
      </c>
      <c r="AK303" s="45">
        <v>79.0</v>
      </c>
      <c r="AL303" s="3" t="s">
        <v>1305</v>
      </c>
      <c r="AM303" s="172"/>
      <c r="AN303" s="172">
        <v>5.0</v>
      </c>
      <c r="AO303" s="173" t="s">
        <v>429</v>
      </c>
      <c r="AP303" s="91" t="s">
        <v>429</v>
      </c>
      <c r="AQ303" s="172">
        <v>0.0</v>
      </c>
      <c r="AR303" s="173">
        <v>0.0</v>
      </c>
      <c r="AS303" s="91" t="s">
        <v>429</v>
      </c>
      <c r="AT303" s="132">
        <f t="shared" si="15"/>
        <v>0.1378067471</v>
      </c>
      <c r="AU303" s="133">
        <v>0.0</v>
      </c>
      <c r="AV303" s="150">
        <v>0.0</v>
      </c>
      <c r="AW303" s="3">
        <v>1.0</v>
      </c>
      <c r="AX303" s="67">
        <v>2.0</v>
      </c>
      <c r="AY303" s="43">
        <v>0.0</v>
      </c>
      <c r="AZ303" s="43">
        <f t="shared" si="17"/>
        <v>3</v>
      </c>
      <c r="BA303" s="135">
        <f t="shared" si="7"/>
        <v>2</v>
      </c>
      <c r="BB303" s="151" t="s">
        <v>901</v>
      </c>
      <c r="BC303" s="48" t="str">
        <f t="shared" ref="BC303:BD303" si="326">B303</f>
        <v>HIP_70890_</v>
      </c>
      <c r="BD303" s="106" t="str">
        <f t="shared" si="326"/>
        <v>Proxima</v>
      </c>
      <c r="BE303" s="137">
        <v>0.0</v>
      </c>
      <c r="BF303" s="48" t="s">
        <v>373</v>
      </c>
      <c r="BG303" s="50">
        <v>0.18139463</v>
      </c>
      <c r="BH303" s="50">
        <v>217.42896</v>
      </c>
      <c r="BI303" s="50">
        <v>-62.679485</v>
      </c>
      <c r="BJ303" s="50">
        <v>5.37187173</v>
      </c>
      <c r="BK303" s="50">
        <v>3.07520506</v>
      </c>
      <c r="BL303" s="50">
        <v>0.23655424</v>
      </c>
      <c r="BM303" s="50">
        <v>13.0</v>
      </c>
      <c r="BN303" s="50">
        <v>19.5142264</v>
      </c>
      <c r="BO303" s="50">
        <v>19.1608931</v>
      </c>
      <c r="BP303" s="50">
        <v>9.58044653</v>
      </c>
      <c r="BQ303" s="50">
        <v>2.0</v>
      </c>
      <c r="BR303" s="152">
        <v>5.95845753</v>
      </c>
      <c r="BS303" s="50">
        <v>4.89845753</v>
      </c>
      <c r="BT303" s="50">
        <v>0.81640959</v>
      </c>
      <c r="BU303" s="50">
        <v>6.0</v>
      </c>
      <c r="BV303" s="152">
        <v>5.31427306</v>
      </c>
      <c r="BW303" s="50">
        <v>0.54427306</v>
      </c>
      <c r="BX303" s="50">
        <v>0.02015826</v>
      </c>
      <c r="BY303" s="50">
        <v>27.0</v>
      </c>
      <c r="BZ303" s="139">
        <f t="shared" si="19"/>
        <v>0.03857943847</v>
      </c>
      <c r="CA303" s="140">
        <f t="shared" si="20"/>
        <v>29.6483139</v>
      </c>
      <c r="CB303" s="141">
        <f t="shared" si="21"/>
        <v>7.989893987</v>
      </c>
      <c r="CC303" s="141">
        <f t="shared" si="22"/>
        <v>132.2730643</v>
      </c>
      <c r="CD303" s="159">
        <f t="shared" si="23"/>
        <v>0.7420700359</v>
      </c>
    </row>
    <row r="304" ht="15.75" customHeight="1">
      <c r="A304" s="111">
        <f t="shared" si="9"/>
        <v>4.900538667</v>
      </c>
      <c r="B304" s="112" t="s">
        <v>1332</v>
      </c>
      <c r="C304" s="112" t="s">
        <v>1333</v>
      </c>
      <c r="D304" s="113">
        <v>8.82</v>
      </c>
      <c r="E304" s="111">
        <v>1.491</v>
      </c>
      <c r="F304" s="111">
        <v>0.002</v>
      </c>
      <c r="G304" s="114">
        <v>204.0592</v>
      </c>
      <c r="H304" s="114">
        <v>0.1687</v>
      </c>
      <c r="I304" s="114" t="s">
        <v>577</v>
      </c>
      <c r="J304" s="115">
        <f t="shared" si="10"/>
        <v>10.3687809</v>
      </c>
      <c r="K304" s="116" t="s">
        <v>896</v>
      </c>
      <c r="L304" s="193" t="s">
        <v>897</v>
      </c>
      <c r="M304" s="114" t="s">
        <v>1253</v>
      </c>
      <c r="N304" s="154">
        <v>-1.44</v>
      </c>
      <c r="O304" s="118">
        <f t="shared" si="11"/>
        <v>8.928780898</v>
      </c>
      <c r="P304" s="119">
        <f t="shared" si="12"/>
        <v>-1.675512359</v>
      </c>
      <c r="Q304" s="114" t="s">
        <v>205</v>
      </c>
      <c r="R304" s="120" t="s">
        <v>287</v>
      </c>
      <c r="S304" s="97" t="str">
        <f t="shared" si="4"/>
        <v>HIP_54211_</v>
      </c>
      <c r="T304" s="121">
        <v>1.0</v>
      </c>
      <c r="U304" s="120">
        <v>0.0</v>
      </c>
      <c r="V304" s="120">
        <v>0.0</v>
      </c>
      <c r="W304" s="120">
        <v>0.0</v>
      </c>
      <c r="X304" s="120">
        <v>0.0</v>
      </c>
      <c r="Y304" s="122">
        <f t="shared" si="13"/>
        <v>1</v>
      </c>
      <c r="Z304" s="146">
        <v>-5.226</v>
      </c>
      <c r="AA304" s="114" t="s">
        <v>353</v>
      </c>
      <c r="AB304" s="147">
        <v>1.6</v>
      </c>
      <c r="AC304" s="126" t="s">
        <v>297</v>
      </c>
      <c r="AD304" s="127">
        <v>0.49</v>
      </c>
      <c r="AE304" s="104" t="str">
        <f t="shared" si="14"/>
        <v>M1V</v>
      </c>
      <c r="AF304" s="104" t="str">
        <f t="shared" si="5"/>
        <v>HIP_54211_</v>
      </c>
      <c r="AG304" s="103">
        <v>0.0</v>
      </c>
      <c r="AH304" s="104" t="str">
        <f t="shared" si="174"/>
        <v>LHS_38_</v>
      </c>
      <c r="AI304" s="197" t="s">
        <v>898</v>
      </c>
      <c r="AJ304" s="149">
        <v>3639.0</v>
      </c>
      <c r="AK304" s="45">
        <v>51.0</v>
      </c>
      <c r="AL304" s="3" t="s">
        <v>1057</v>
      </c>
      <c r="AM304" s="130"/>
      <c r="AN304" s="130">
        <v>4.92</v>
      </c>
      <c r="AO304" s="131">
        <v>0.07</v>
      </c>
      <c r="AP304" s="3" t="s">
        <v>1057</v>
      </c>
      <c r="AQ304" s="130">
        <v>-0.3</v>
      </c>
      <c r="AR304" s="131">
        <v>0.16</v>
      </c>
      <c r="AS304" s="3" t="s">
        <v>1057</v>
      </c>
      <c r="AT304" s="132">
        <f t="shared" si="15"/>
        <v>0.3655378507</v>
      </c>
      <c r="AU304" s="133">
        <v>0.0</v>
      </c>
      <c r="AV304" s="150">
        <v>0.0</v>
      </c>
      <c r="AW304" s="3">
        <v>1.0</v>
      </c>
      <c r="AX304" s="67">
        <v>2.0</v>
      </c>
      <c r="AY304" s="43">
        <v>0.0</v>
      </c>
      <c r="AZ304" s="43">
        <f t="shared" si="17"/>
        <v>3</v>
      </c>
      <c r="BA304" s="135">
        <f t="shared" si="7"/>
        <v>1</v>
      </c>
      <c r="BB304" s="151" t="s">
        <v>901</v>
      </c>
      <c r="BC304" s="48" t="str">
        <f t="shared" ref="BC304:BD304" si="327">B304</f>
        <v>HIP_54211_</v>
      </c>
      <c r="BD304" s="106" t="str">
        <f t="shared" si="327"/>
        <v>LHS_38_</v>
      </c>
      <c r="BE304" s="137">
        <v>0.0</v>
      </c>
      <c r="BF304" s="48" t="s">
        <v>319</v>
      </c>
      <c r="BG304" s="50">
        <v>0.40191278</v>
      </c>
      <c r="BH304" s="50">
        <v>166.36908</v>
      </c>
      <c r="BI304" s="50">
        <v>43.526775</v>
      </c>
      <c r="BJ304" s="50">
        <v>7.42479882</v>
      </c>
      <c r="BK304" s="50">
        <v>6.89479882</v>
      </c>
      <c r="BL304" s="50">
        <v>2.29826627</v>
      </c>
      <c r="BM304" s="50">
        <v>3.0</v>
      </c>
      <c r="BN304" s="50">
        <v>187.572901</v>
      </c>
      <c r="BO304" s="50">
        <v>186.159568</v>
      </c>
      <c r="BP304" s="50">
        <v>23.269946</v>
      </c>
      <c r="BQ304" s="50">
        <v>8.0</v>
      </c>
      <c r="BR304" s="50">
        <v>17.2403772</v>
      </c>
      <c r="BS304" s="50">
        <v>15.8270439</v>
      </c>
      <c r="BT304" s="50">
        <v>1.97838049</v>
      </c>
      <c r="BU304" s="50">
        <v>8.0</v>
      </c>
      <c r="BV304" s="152">
        <v>5.20887179</v>
      </c>
      <c r="BW304" s="50">
        <v>2.73553845</v>
      </c>
      <c r="BX304" s="50">
        <v>0.1953956</v>
      </c>
      <c r="BY304" s="50">
        <v>14.0</v>
      </c>
      <c r="BZ304" s="139">
        <f t="shared" si="19"/>
        <v>0.1452927087</v>
      </c>
      <c r="CA304" s="140">
        <f t="shared" si="20"/>
        <v>29.6483139</v>
      </c>
      <c r="CB304" s="141">
        <f t="shared" si="21"/>
        <v>28.89784633</v>
      </c>
      <c r="CC304" s="141">
        <f t="shared" si="22"/>
        <v>33.73028716</v>
      </c>
      <c r="CD304" s="187">
        <f t="shared" si="23"/>
        <v>0.1817314374</v>
      </c>
    </row>
    <row r="305" ht="15.75" customHeight="1">
      <c r="A305" s="111">
        <f t="shared" si="9"/>
        <v>8.899417889</v>
      </c>
      <c r="B305" s="112" t="s">
        <v>1334</v>
      </c>
      <c r="C305" s="112" t="s">
        <v>1335</v>
      </c>
      <c r="D305" s="113">
        <v>9.06</v>
      </c>
      <c r="E305" s="111">
        <v>1.466</v>
      </c>
      <c r="F305" s="111">
        <v>0.005</v>
      </c>
      <c r="G305" s="114">
        <v>112.3669</v>
      </c>
      <c r="H305" s="114">
        <v>0.0834</v>
      </c>
      <c r="I305" s="114" t="s">
        <v>577</v>
      </c>
      <c r="J305" s="115">
        <f t="shared" si="10"/>
        <v>9.313191998</v>
      </c>
      <c r="K305" s="116" t="s">
        <v>896</v>
      </c>
      <c r="L305" s="193" t="s">
        <v>1056</v>
      </c>
      <c r="M305" s="114" t="s">
        <v>1336</v>
      </c>
      <c r="N305" s="154">
        <v>-1.67</v>
      </c>
      <c r="O305" s="118">
        <f t="shared" si="11"/>
        <v>7.643191998</v>
      </c>
      <c r="P305" s="119">
        <f t="shared" si="12"/>
        <v>-1.161276799</v>
      </c>
      <c r="Q305" s="114" t="s">
        <v>205</v>
      </c>
      <c r="R305" s="120" t="s">
        <v>287</v>
      </c>
      <c r="S305" s="97" t="str">
        <f t="shared" si="4"/>
        <v>HIP_111802_</v>
      </c>
      <c r="T305" s="121">
        <v>1.0</v>
      </c>
      <c r="U305" s="120">
        <v>0.0</v>
      </c>
      <c r="V305" s="120">
        <v>0.0</v>
      </c>
      <c r="W305" s="120">
        <v>0.0</v>
      </c>
      <c r="X305" s="120">
        <v>0.0</v>
      </c>
      <c r="Y305" s="122">
        <f t="shared" si="13"/>
        <v>1</v>
      </c>
      <c r="Z305" s="143">
        <v>-4.112</v>
      </c>
      <c r="AA305" s="114" t="s">
        <v>353</v>
      </c>
      <c r="AB305" s="175">
        <v>7.0</v>
      </c>
      <c r="AC305" s="126" t="s">
        <v>297</v>
      </c>
      <c r="AD305" s="127">
        <v>0.44</v>
      </c>
      <c r="AE305" s="104" t="str">
        <f t="shared" si="14"/>
        <v>M2V</v>
      </c>
      <c r="AF305" s="104" t="str">
        <f t="shared" si="5"/>
        <v>HIP_111802_</v>
      </c>
      <c r="AG305" s="103">
        <v>0.0</v>
      </c>
      <c r="AH305" s="104" t="str">
        <f t="shared" si="174"/>
        <v>HD_214479_</v>
      </c>
      <c r="AI305" s="197" t="s">
        <v>898</v>
      </c>
      <c r="AJ305" s="149">
        <v>3551.0</v>
      </c>
      <c r="AK305" s="45">
        <v>92.0</v>
      </c>
      <c r="AL305" s="3" t="s">
        <v>1337</v>
      </c>
      <c r="AM305" s="172"/>
      <c r="AN305" s="172">
        <v>4.8</v>
      </c>
      <c r="AO305" s="173" t="s">
        <v>429</v>
      </c>
      <c r="AP305" s="91" t="s">
        <v>429</v>
      </c>
      <c r="AQ305" s="172">
        <v>0.0</v>
      </c>
      <c r="AR305" s="173">
        <v>0.0</v>
      </c>
      <c r="AS305" s="91" t="s">
        <v>429</v>
      </c>
      <c r="AT305" s="132">
        <f t="shared" si="15"/>
        <v>0.6939255857</v>
      </c>
      <c r="AU305" s="133">
        <v>0.0</v>
      </c>
      <c r="AV305" s="150">
        <v>0.0</v>
      </c>
      <c r="AW305" s="3">
        <v>1.0</v>
      </c>
      <c r="AX305" s="64">
        <v>1.0</v>
      </c>
      <c r="AY305" s="43">
        <v>0.0</v>
      </c>
      <c r="AZ305" s="43">
        <f t="shared" si="17"/>
        <v>2</v>
      </c>
      <c r="BA305" s="135">
        <f t="shared" si="7"/>
        <v>1</v>
      </c>
      <c r="BB305" s="151" t="s">
        <v>901</v>
      </c>
      <c r="BC305" s="48" t="str">
        <f t="shared" ref="BC305:BD305" si="328">B305</f>
        <v>HIP_111802_</v>
      </c>
      <c r="BD305" s="106" t="str">
        <f t="shared" si="328"/>
        <v>HD_214479_</v>
      </c>
      <c r="BE305" s="137">
        <v>0.0</v>
      </c>
      <c r="BF305" s="48" t="s">
        <v>94</v>
      </c>
      <c r="BG305" s="50">
        <v>0.43728044</v>
      </c>
      <c r="BH305" s="50">
        <v>339.6899</v>
      </c>
      <c r="BI305" s="50">
        <v>-20.621134</v>
      </c>
      <c r="BJ305" s="50">
        <v>12.0625471</v>
      </c>
      <c r="BK305" s="50">
        <v>11.8858804</v>
      </c>
      <c r="BL305" s="50">
        <v>11.8858804</v>
      </c>
      <c r="BM305" s="50">
        <v>1.0</v>
      </c>
      <c r="BN305" s="50">
        <v>965.582978</v>
      </c>
      <c r="BO305" s="50">
        <v>962.756312</v>
      </c>
      <c r="BP305" s="50">
        <v>60.1722695</v>
      </c>
      <c r="BQ305" s="50">
        <v>16.0</v>
      </c>
      <c r="BR305" s="169">
        <v>84.5743688</v>
      </c>
      <c r="BS305" s="50">
        <v>81.7477021</v>
      </c>
      <c r="BT305" s="50">
        <v>5.10923138</v>
      </c>
      <c r="BU305" s="50">
        <v>16.0</v>
      </c>
      <c r="BV305" s="152">
        <v>5.92948778</v>
      </c>
      <c r="BW305" s="50">
        <v>5.04615445</v>
      </c>
      <c r="BX305" s="50">
        <v>1.00923089</v>
      </c>
      <c r="BY305" s="50">
        <v>5.0</v>
      </c>
      <c r="BZ305" s="139">
        <f t="shared" si="19"/>
        <v>0.2626404419</v>
      </c>
      <c r="CA305" s="140">
        <f t="shared" si="20"/>
        <v>29.51209227</v>
      </c>
      <c r="CB305" s="141">
        <f t="shared" si="21"/>
        <v>74.11632024</v>
      </c>
      <c r="CC305" s="141">
        <f t="shared" si="22"/>
        <v>26.47480989</v>
      </c>
      <c r="CD305" s="174">
        <f t="shared" si="23"/>
        <v>0.2014528728</v>
      </c>
    </row>
    <row r="306" ht="15.75" customHeight="1">
      <c r="A306" s="111">
        <f t="shared" si="9"/>
        <v>5.904634252</v>
      </c>
      <c r="B306" s="112" t="s">
        <v>1338</v>
      </c>
      <c r="C306" s="112" t="s">
        <v>1339</v>
      </c>
      <c r="D306" s="113">
        <v>8.98</v>
      </c>
      <c r="E306" s="111">
        <v>1.46</v>
      </c>
      <c r="F306" s="111">
        <v>0.017</v>
      </c>
      <c r="G306" s="114">
        <v>169.3585</v>
      </c>
      <c r="H306" s="114">
        <v>0.0595</v>
      </c>
      <c r="I306" s="114" t="s">
        <v>577</v>
      </c>
      <c r="J306" s="115">
        <f t="shared" si="10"/>
        <v>10.12403499</v>
      </c>
      <c r="K306" s="116" t="s">
        <v>896</v>
      </c>
      <c r="L306" s="193" t="s">
        <v>1252</v>
      </c>
      <c r="M306" s="114" t="s">
        <v>1340</v>
      </c>
      <c r="N306" s="154">
        <v>-1.58</v>
      </c>
      <c r="O306" s="118">
        <f t="shared" si="11"/>
        <v>8.544034993</v>
      </c>
      <c r="P306" s="119">
        <f t="shared" si="12"/>
        <v>-1.521613997</v>
      </c>
      <c r="Q306" s="114" t="s">
        <v>517</v>
      </c>
      <c r="R306" s="120" t="s">
        <v>287</v>
      </c>
      <c r="S306" s="97" t="str">
        <f t="shared" si="4"/>
        <v>HIP_117473_</v>
      </c>
      <c r="T306" s="121">
        <v>1.0</v>
      </c>
      <c r="U306" s="121">
        <v>1.0</v>
      </c>
      <c r="V306" s="120">
        <v>0.0</v>
      </c>
      <c r="W306" s="120">
        <v>0.0</v>
      </c>
      <c r="X306" s="120">
        <v>0.0</v>
      </c>
      <c r="Y306" s="122">
        <f t="shared" si="13"/>
        <v>2</v>
      </c>
      <c r="Z306" s="146">
        <v>-5.137</v>
      </c>
      <c r="AA306" s="114" t="s">
        <v>353</v>
      </c>
      <c r="AB306" s="147">
        <v>4.8</v>
      </c>
      <c r="AC306" s="126" t="s">
        <v>297</v>
      </c>
      <c r="AD306" s="127">
        <v>0.47</v>
      </c>
      <c r="AE306" s="104" t="str">
        <f t="shared" si="14"/>
        <v>M1.5V</v>
      </c>
      <c r="AF306" s="104" t="str">
        <f t="shared" si="5"/>
        <v>HIP_117473_</v>
      </c>
      <c r="AG306" s="103">
        <v>0.0</v>
      </c>
      <c r="AH306" s="104" t="str">
        <f t="shared" si="174"/>
        <v>LHS_550_</v>
      </c>
      <c r="AI306" s="197" t="s">
        <v>898</v>
      </c>
      <c r="AJ306" s="149">
        <v>3653.0</v>
      </c>
      <c r="AK306" s="45">
        <v>51.0</v>
      </c>
      <c r="AL306" s="3" t="s">
        <v>1057</v>
      </c>
      <c r="AM306" s="166"/>
      <c r="AN306" s="166">
        <v>4.84</v>
      </c>
      <c r="AO306" s="167">
        <v>0.07</v>
      </c>
      <c r="AP306" s="29" t="s">
        <v>1057</v>
      </c>
      <c r="AQ306" s="166">
        <v>-0.13</v>
      </c>
      <c r="AR306" s="167">
        <v>0.16</v>
      </c>
      <c r="AS306" s="29" t="s">
        <v>1057</v>
      </c>
      <c r="AT306" s="132">
        <f t="shared" si="15"/>
        <v>0.4330582354</v>
      </c>
      <c r="AU306" s="133">
        <v>0.0</v>
      </c>
      <c r="AV306" s="150">
        <v>0.0</v>
      </c>
      <c r="AW306" s="3">
        <v>1.0</v>
      </c>
      <c r="AX306" s="67">
        <v>2.0</v>
      </c>
      <c r="AY306" s="43">
        <v>0.0</v>
      </c>
      <c r="AZ306" s="43">
        <f t="shared" si="17"/>
        <v>3</v>
      </c>
      <c r="BA306" s="135">
        <f t="shared" si="7"/>
        <v>2</v>
      </c>
      <c r="BB306" s="151" t="s">
        <v>901</v>
      </c>
      <c r="BC306" s="48" t="str">
        <f t="shared" ref="BC306:BD306" si="329">B306</f>
        <v>HIP_117473_</v>
      </c>
      <c r="BD306" s="106" t="str">
        <f t="shared" si="329"/>
        <v>LHS_550_</v>
      </c>
      <c r="BE306" s="137">
        <v>0.0</v>
      </c>
      <c r="BF306" s="48" t="s">
        <v>122</v>
      </c>
      <c r="BG306" s="50">
        <v>0.43160122</v>
      </c>
      <c r="BH306" s="50">
        <v>357.3022</v>
      </c>
      <c r="BI306" s="50">
        <v>2.4012232</v>
      </c>
      <c r="BJ306" s="50">
        <v>7.01626481</v>
      </c>
      <c r="BK306" s="50">
        <v>6.66293148</v>
      </c>
      <c r="BL306" s="50">
        <v>3.33146574</v>
      </c>
      <c r="BM306" s="50">
        <v>2.0</v>
      </c>
      <c r="BN306" s="50">
        <v>271.615391</v>
      </c>
      <c r="BO306" s="50">
        <v>269.848725</v>
      </c>
      <c r="BP306" s="50">
        <v>26.9848725</v>
      </c>
      <c r="BQ306" s="50">
        <v>10.0</v>
      </c>
      <c r="BR306" s="50">
        <v>24.6949351</v>
      </c>
      <c r="BS306" s="50">
        <v>22.9282684</v>
      </c>
      <c r="BT306" s="50">
        <v>2.29282684</v>
      </c>
      <c r="BU306" s="50">
        <v>10.0</v>
      </c>
      <c r="BV306" s="152">
        <v>5.51678051</v>
      </c>
      <c r="BW306" s="50">
        <v>3.39678051</v>
      </c>
      <c r="BX306" s="50">
        <v>0.28306504</v>
      </c>
      <c r="BY306" s="50">
        <v>12.0</v>
      </c>
      <c r="BZ306" s="139">
        <f t="shared" si="19"/>
        <v>0.1734574676</v>
      </c>
      <c r="CA306" s="140">
        <f t="shared" si="20"/>
        <v>29.37649652</v>
      </c>
      <c r="CB306" s="141">
        <f t="shared" si="21"/>
        <v>38.48915354</v>
      </c>
      <c r="CC306" s="141">
        <f t="shared" si="22"/>
        <v>31.52060604</v>
      </c>
      <c r="CD306" s="187">
        <f t="shared" si="23"/>
        <v>0.1877276673</v>
      </c>
    </row>
    <row r="307" ht="15.75" customHeight="1">
      <c r="A307" s="111">
        <f t="shared" si="9"/>
        <v>3.917574238</v>
      </c>
      <c r="B307" s="112" t="s">
        <v>1341</v>
      </c>
      <c r="C307" s="112" t="s">
        <v>1342</v>
      </c>
      <c r="D307" s="113">
        <v>8.86</v>
      </c>
      <c r="E307" s="111">
        <v>1.543</v>
      </c>
      <c r="F307" s="111">
        <v>0.02</v>
      </c>
      <c r="G307" s="114">
        <v>255.26</v>
      </c>
      <c r="H307" s="114">
        <v>0.86</v>
      </c>
      <c r="I307" s="114" t="s">
        <v>396</v>
      </c>
      <c r="J307" s="115">
        <f t="shared" si="10"/>
        <v>10.89491382</v>
      </c>
      <c r="K307" s="116" t="s">
        <v>896</v>
      </c>
      <c r="L307" s="193" t="s">
        <v>1343</v>
      </c>
      <c r="M307" s="114" t="s">
        <v>444</v>
      </c>
      <c r="N307" s="154">
        <v>-1.44</v>
      </c>
      <c r="O307" s="118">
        <f t="shared" si="11"/>
        <v>9.454913825</v>
      </c>
      <c r="P307" s="119">
        <f t="shared" si="12"/>
        <v>-1.88596553</v>
      </c>
      <c r="Q307" s="114" t="s">
        <v>517</v>
      </c>
      <c r="R307" s="120" t="s">
        <v>287</v>
      </c>
      <c r="S307" s="97" t="str">
        <f t="shared" si="4"/>
        <v>HIP_24186_</v>
      </c>
      <c r="T307" s="121">
        <v>1.0</v>
      </c>
      <c r="U307" s="121">
        <v>1.0</v>
      </c>
      <c r="V307" s="120">
        <v>0.0</v>
      </c>
      <c r="W307" s="120">
        <v>0.0</v>
      </c>
      <c r="X307" s="120">
        <v>0.0</v>
      </c>
      <c r="Y307" s="122">
        <f t="shared" si="13"/>
        <v>2</v>
      </c>
      <c r="Z307" s="176" t="s">
        <v>531</v>
      </c>
      <c r="AA307" s="114" t="s">
        <v>287</v>
      </c>
      <c r="AB307" s="175">
        <v>5.4</v>
      </c>
      <c r="AC307" s="126" t="s">
        <v>297</v>
      </c>
      <c r="AD307" s="127">
        <v>0.49</v>
      </c>
      <c r="AE307" s="104" t="str">
        <f t="shared" si="14"/>
        <v>M1VIp</v>
      </c>
      <c r="AF307" s="104" t="str">
        <f t="shared" si="5"/>
        <v>HIP_24186_</v>
      </c>
      <c r="AG307" s="103">
        <v>1.0</v>
      </c>
      <c r="AH307" s="104" t="str">
        <f t="shared" si="174"/>
        <v>HD_33793_</v>
      </c>
      <c r="AI307" s="197" t="s">
        <v>898</v>
      </c>
      <c r="AJ307" s="149">
        <v>3570.0</v>
      </c>
      <c r="AK307" s="45">
        <v>160.0</v>
      </c>
      <c r="AL307" s="3" t="s">
        <v>1090</v>
      </c>
      <c r="AM307" s="130"/>
      <c r="AN307" s="130">
        <v>4.96</v>
      </c>
      <c r="AO307" s="131">
        <v>0.13</v>
      </c>
      <c r="AP307" s="3" t="s">
        <v>1090</v>
      </c>
      <c r="AQ307" s="130">
        <v>-0.99</v>
      </c>
      <c r="AR307" s="131">
        <v>0.04</v>
      </c>
      <c r="AS307" s="3" t="s">
        <v>1090</v>
      </c>
      <c r="AT307" s="132">
        <f t="shared" si="15"/>
        <v>0.2980804188</v>
      </c>
      <c r="AU307" s="133">
        <v>0.0</v>
      </c>
      <c r="AV307" s="150">
        <v>0.0</v>
      </c>
      <c r="AW307" s="3">
        <v>1.0</v>
      </c>
      <c r="AX307" s="64">
        <v>1.0</v>
      </c>
      <c r="AY307" s="43">
        <v>0.0</v>
      </c>
      <c r="AZ307" s="43">
        <f t="shared" si="17"/>
        <v>2</v>
      </c>
      <c r="BA307" s="135">
        <f t="shared" si="7"/>
        <v>2</v>
      </c>
      <c r="BB307" s="151" t="s">
        <v>901</v>
      </c>
      <c r="BC307" s="48" t="str">
        <f t="shared" ref="BC307:BD307" si="330">B307</f>
        <v>HIP_24186_</v>
      </c>
      <c r="BD307" s="106" t="str">
        <f t="shared" si="330"/>
        <v>HD_33793_</v>
      </c>
      <c r="BE307" s="137">
        <v>0.0</v>
      </c>
      <c r="BF307" s="48" t="s">
        <v>169</v>
      </c>
      <c r="BG307" s="50">
        <v>0.38382375</v>
      </c>
      <c r="BH307" s="50">
        <v>77.91909</v>
      </c>
      <c r="BI307" s="50">
        <v>-45.018414</v>
      </c>
      <c r="BJ307" s="50">
        <v>7.03372495</v>
      </c>
      <c r="BK307" s="50">
        <v>6.85705828</v>
      </c>
      <c r="BL307" s="50">
        <v>6.85705828</v>
      </c>
      <c r="BM307" s="50">
        <v>1.0</v>
      </c>
      <c r="BN307" s="50">
        <v>561.605054</v>
      </c>
      <c r="BO307" s="50">
        <v>555.421721</v>
      </c>
      <c r="BP307" s="50">
        <v>15.869192</v>
      </c>
      <c r="BQ307" s="50">
        <v>35.0</v>
      </c>
      <c r="BR307" s="50">
        <v>53.3782458</v>
      </c>
      <c r="BS307" s="50">
        <v>47.1949125</v>
      </c>
      <c r="BT307" s="50">
        <v>1.34842607</v>
      </c>
      <c r="BU307" s="50">
        <v>35.0</v>
      </c>
      <c r="BV307" s="152">
        <v>5.31523935</v>
      </c>
      <c r="BW307" s="50">
        <v>4.07857268</v>
      </c>
      <c r="BX307" s="50">
        <v>0.58265324</v>
      </c>
      <c r="BY307" s="50">
        <v>7.0</v>
      </c>
      <c r="BZ307" s="139">
        <f t="shared" si="19"/>
        <v>0.114029504</v>
      </c>
      <c r="CA307" s="140">
        <f t="shared" si="20"/>
        <v>29.10717118</v>
      </c>
      <c r="CB307" s="141">
        <f t="shared" si="21"/>
        <v>20.09211242</v>
      </c>
      <c r="CC307" s="141">
        <f t="shared" si="22"/>
        <v>38.07442305</v>
      </c>
      <c r="CD307" s="187">
        <f t="shared" si="23"/>
        <v>0.1784144648</v>
      </c>
    </row>
    <row r="308" ht="15.75" customHeight="1">
      <c r="A308" s="111">
        <f t="shared" si="9"/>
        <v>5.91690068</v>
      </c>
      <c r="B308" s="112" t="s">
        <v>1344</v>
      </c>
      <c r="C308" s="112" t="s">
        <v>1345</v>
      </c>
      <c r="D308" s="113">
        <v>9.31</v>
      </c>
      <c r="E308" s="111">
        <v>1.524</v>
      </c>
      <c r="F308" s="111">
        <v>0.026</v>
      </c>
      <c r="G308" s="114">
        <v>169.0074</v>
      </c>
      <c r="H308" s="114">
        <v>0.058</v>
      </c>
      <c r="I308" s="114" t="s">
        <v>577</v>
      </c>
      <c r="J308" s="115">
        <f t="shared" si="10"/>
        <v>10.4495286</v>
      </c>
      <c r="K308" s="116" t="s">
        <v>896</v>
      </c>
      <c r="L308" s="193" t="s">
        <v>1346</v>
      </c>
      <c r="M308" s="114" t="s">
        <v>1347</v>
      </c>
      <c r="N308" s="154">
        <v>-1.85</v>
      </c>
      <c r="O308" s="118">
        <f t="shared" si="11"/>
        <v>8.599528603</v>
      </c>
      <c r="P308" s="119">
        <f t="shared" si="12"/>
        <v>-1.543811441</v>
      </c>
      <c r="Q308" s="114" t="s">
        <v>517</v>
      </c>
      <c r="R308" s="120" t="s">
        <v>287</v>
      </c>
      <c r="S308" s="97" t="str">
        <f t="shared" si="4"/>
        <v>HIP_76074_</v>
      </c>
      <c r="T308" s="121">
        <v>1.0</v>
      </c>
      <c r="U308" s="121">
        <v>1.0</v>
      </c>
      <c r="V308" s="120">
        <v>0.0</v>
      </c>
      <c r="W308" s="120">
        <v>0.0</v>
      </c>
      <c r="X308" s="120">
        <v>0.0</v>
      </c>
      <c r="Y308" s="122">
        <f t="shared" si="13"/>
        <v>2</v>
      </c>
      <c r="Z308" s="146">
        <v>-4.984</v>
      </c>
      <c r="AA308" t="s">
        <v>353</v>
      </c>
      <c r="AB308" s="147">
        <v>0.77</v>
      </c>
      <c r="AC308" s="126" t="s">
        <v>1348</v>
      </c>
      <c r="AD308" s="127">
        <v>0.4</v>
      </c>
      <c r="AE308" s="104" t="str">
        <f t="shared" si="14"/>
        <v>M2.5V</v>
      </c>
      <c r="AF308" s="104" t="str">
        <f t="shared" si="5"/>
        <v>HIP_76074_</v>
      </c>
      <c r="AG308" s="103">
        <v>0.0</v>
      </c>
      <c r="AH308" s="104" t="str">
        <f t="shared" si="174"/>
        <v>LHS_397_</v>
      </c>
      <c r="AI308" s="197" t="s">
        <v>898</v>
      </c>
      <c r="AJ308" s="149">
        <v>3491.0</v>
      </c>
      <c r="AK308" s="45">
        <v>86.0</v>
      </c>
      <c r="AL308" s="3" t="s">
        <v>1337</v>
      </c>
      <c r="AM308" s="172"/>
      <c r="AN308" s="172">
        <v>5.0</v>
      </c>
      <c r="AO308" s="173" t="s">
        <v>429</v>
      </c>
      <c r="AP308" s="91" t="s">
        <v>429</v>
      </c>
      <c r="AQ308" s="172">
        <v>0.0</v>
      </c>
      <c r="AR308" s="173">
        <v>0.0</v>
      </c>
      <c r="AS308" s="91" t="s">
        <v>429</v>
      </c>
      <c r="AT308" s="132">
        <f t="shared" si="15"/>
        <v>0.4622183965</v>
      </c>
      <c r="AU308" s="133">
        <v>0.0</v>
      </c>
      <c r="AV308" s="150">
        <v>0.0</v>
      </c>
      <c r="AW308" s="3">
        <v>1.0</v>
      </c>
      <c r="AX308" s="67">
        <v>2.0</v>
      </c>
      <c r="AY308" s="43">
        <v>0.0</v>
      </c>
      <c r="AZ308" s="43">
        <f t="shared" si="17"/>
        <v>3</v>
      </c>
      <c r="BA308" s="135">
        <f t="shared" si="7"/>
        <v>2</v>
      </c>
      <c r="BB308" s="151" t="s">
        <v>901</v>
      </c>
      <c r="BC308" s="48" t="str">
        <f t="shared" ref="BC308:BD308" si="331">B308</f>
        <v>HIP_76074_</v>
      </c>
      <c r="BD308" s="106" t="str">
        <f t="shared" si="331"/>
        <v>LHS_397_</v>
      </c>
      <c r="BE308" s="137">
        <v>0.0</v>
      </c>
      <c r="BF308" s="48" t="s">
        <v>393</v>
      </c>
      <c r="BG308" s="50">
        <v>0.33117978</v>
      </c>
      <c r="BH308" s="50">
        <v>233.05388</v>
      </c>
      <c r="BI308" s="50">
        <v>-41.275585</v>
      </c>
      <c r="BJ308" s="50">
        <v>7.12547971</v>
      </c>
      <c r="BK308" s="50">
        <v>6.59547971</v>
      </c>
      <c r="BL308" s="50">
        <v>2.19849324</v>
      </c>
      <c r="BM308" s="50">
        <v>3.0</v>
      </c>
      <c r="BN308" s="50">
        <v>178.784619</v>
      </c>
      <c r="BO308" s="50">
        <v>178.077952</v>
      </c>
      <c r="BP308" s="50">
        <v>44.5194881</v>
      </c>
      <c r="BQ308" s="50">
        <v>4.0</v>
      </c>
      <c r="BR308" s="50">
        <v>15.8560498</v>
      </c>
      <c r="BS308" s="50">
        <v>15.1493831</v>
      </c>
      <c r="BT308" s="50">
        <v>3.78734579</v>
      </c>
      <c r="BU308" s="50">
        <v>4.0</v>
      </c>
      <c r="BV308" s="152">
        <v>5.45544132</v>
      </c>
      <c r="BW308" s="50">
        <v>2.80544132</v>
      </c>
      <c r="BX308" s="50">
        <v>0.18702942</v>
      </c>
      <c r="BY308" s="50">
        <v>15.0</v>
      </c>
      <c r="BZ308" s="139">
        <f t="shared" si="19"/>
        <v>0.1690807943</v>
      </c>
      <c r="CA308" s="140">
        <f t="shared" si="20"/>
        <v>28.57590543</v>
      </c>
      <c r="CB308" s="141">
        <f t="shared" si="21"/>
        <v>40.15218745</v>
      </c>
      <c r="CC308" s="141">
        <f t="shared" si="22"/>
        <v>34.60691238</v>
      </c>
      <c r="CD308" s="174">
        <f t="shared" si="23"/>
        <v>0.2145685914</v>
      </c>
    </row>
    <row r="309" ht="15.75" customHeight="1">
      <c r="A309" s="111">
        <f t="shared" si="9"/>
        <v>3.802570538</v>
      </c>
      <c r="B309" s="112" t="s">
        <v>1349</v>
      </c>
      <c r="C309" s="112" t="s">
        <v>1350</v>
      </c>
      <c r="D309" s="113">
        <v>9.84</v>
      </c>
      <c r="E309" s="111">
        <v>1.573</v>
      </c>
      <c r="F309" s="111">
        <v>0.043</v>
      </c>
      <c r="G309" s="114">
        <v>262.98</v>
      </c>
      <c r="H309" s="114">
        <v>1.39</v>
      </c>
      <c r="I309" s="114" t="s">
        <v>273</v>
      </c>
      <c r="J309" s="115">
        <f t="shared" si="10"/>
        <v>11.93961361</v>
      </c>
      <c r="K309" s="116" t="s">
        <v>896</v>
      </c>
      <c r="L309" s="193" t="s">
        <v>1324</v>
      </c>
      <c r="M309" s="114" t="s">
        <v>1013</v>
      </c>
      <c r="N309" s="154">
        <v>-2.34</v>
      </c>
      <c r="O309" s="118">
        <f t="shared" si="11"/>
        <v>9.599613605</v>
      </c>
      <c r="P309" s="119">
        <f t="shared" si="12"/>
        <v>-1.943845442</v>
      </c>
      <c r="Q309" s="114" t="s">
        <v>205</v>
      </c>
      <c r="R309" s="158" t="s">
        <v>287</v>
      </c>
      <c r="S309" s="97" t="str">
        <f t="shared" si="4"/>
        <v>HIP_36208_</v>
      </c>
      <c r="T309" s="121">
        <v>1.0</v>
      </c>
      <c r="U309" s="120">
        <v>0.0</v>
      </c>
      <c r="V309" s="120">
        <v>0.0</v>
      </c>
      <c r="W309" s="120">
        <v>0.0</v>
      </c>
      <c r="X309" s="120">
        <v>0.0</v>
      </c>
      <c r="Y309" s="122">
        <f t="shared" si="13"/>
        <v>1</v>
      </c>
      <c r="Z309" s="176" t="s">
        <v>531</v>
      </c>
      <c r="AA309" s="114" t="s">
        <v>287</v>
      </c>
      <c r="AB309" s="147">
        <v>3.4</v>
      </c>
      <c r="AC309" s="126" t="s">
        <v>297</v>
      </c>
      <c r="AD309" s="127">
        <v>0.26</v>
      </c>
      <c r="AE309" s="104" t="str">
        <f t="shared" si="14"/>
        <v>M3.5V</v>
      </c>
      <c r="AF309" s="104" t="str">
        <f t="shared" si="5"/>
        <v>HIP_36208_</v>
      </c>
      <c r="AG309" s="103">
        <v>0.0</v>
      </c>
      <c r="AH309" s="104" t="str">
        <f t="shared" si="174"/>
        <v>Luyten's</v>
      </c>
      <c r="AI309" s="197" t="s">
        <v>898</v>
      </c>
      <c r="AJ309" s="149">
        <v>3365.0</v>
      </c>
      <c r="AK309" s="45">
        <v>51.0</v>
      </c>
      <c r="AL309" s="3" t="s">
        <v>1057</v>
      </c>
      <c r="AM309" s="130"/>
      <c r="AN309" s="130">
        <v>5.01</v>
      </c>
      <c r="AO309" s="131">
        <v>0.07</v>
      </c>
      <c r="AP309" s="3" t="s">
        <v>1057</v>
      </c>
      <c r="AQ309" s="130">
        <v>0.02</v>
      </c>
      <c r="AR309" s="131">
        <v>0.16</v>
      </c>
      <c r="AS309" s="3" t="s">
        <v>1057</v>
      </c>
      <c r="AT309" s="132">
        <f t="shared" si="15"/>
        <v>0.3138772122</v>
      </c>
      <c r="AU309" s="133">
        <v>0.0</v>
      </c>
      <c r="AV309" s="150">
        <v>0.0</v>
      </c>
      <c r="AW309" s="3">
        <v>1.0</v>
      </c>
      <c r="AX309" s="67">
        <v>2.0</v>
      </c>
      <c r="AY309" s="43">
        <v>0.0</v>
      </c>
      <c r="AZ309" s="43">
        <f t="shared" si="17"/>
        <v>3</v>
      </c>
      <c r="BA309" s="135">
        <f t="shared" si="7"/>
        <v>1</v>
      </c>
      <c r="BB309" s="151" t="s">
        <v>901</v>
      </c>
      <c r="BC309" s="48" t="str">
        <f t="shared" ref="BC309:BD309" si="332">B309</f>
        <v>HIP_36208_</v>
      </c>
      <c r="BD309" s="106" t="str">
        <f t="shared" si="332"/>
        <v>Luyten's</v>
      </c>
      <c r="BE309" s="137">
        <v>0.0</v>
      </c>
      <c r="BF309" s="48" t="s">
        <v>249</v>
      </c>
      <c r="BG309" s="50">
        <v>0.26394921</v>
      </c>
      <c r="BH309" s="50">
        <v>111.85208</v>
      </c>
      <c r="BI309" s="50">
        <v>5.2257853</v>
      </c>
      <c r="BJ309" s="50">
        <v>7.07529707</v>
      </c>
      <c r="BK309" s="50">
        <v>6.54529707</v>
      </c>
      <c r="BL309" s="50">
        <v>2.18176569</v>
      </c>
      <c r="BM309" s="50">
        <v>3.0</v>
      </c>
      <c r="BN309" s="50">
        <v>177.606354</v>
      </c>
      <c r="BO309" s="50">
        <v>176.723021</v>
      </c>
      <c r="BP309" s="50">
        <v>35.3446042</v>
      </c>
      <c r="BQ309" s="50">
        <v>5.0</v>
      </c>
      <c r="BR309" s="50">
        <v>15.9167765</v>
      </c>
      <c r="BS309" s="50">
        <v>15.0334432</v>
      </c>
      <c r="BT309" s="50">
        <v>3.00668864</v>
      </c>
      <c r="BU309" s="50">
        <v>5.0</v>
      </c>
      <c r="BV309" s="152">
        <v>5.43397096</v>
      </c>
      <c r="BW309" s="50">
        <v>2.78397096</v>
      </c>
      <c r="BX309" s="50">
        <v>0.18559806</v>
      </c>
      <c r="BY309" s="50">
        <v>15.0</v>
      </c>
      <c r="BZ309" s="139">
        <f t="shared" si="19"/>
        <v>0.106678593</v>
      </c>
      <c r="CA309" s="140">
        <f t="shared" si="20"/>
        <v>28.05433638</v>
      </c>
      <c r="CB309" s="141">
        <f t="shared" si="21"/>
        <v>24.95899139</v>
      </c>
      <c r="CC309" s="141">
        <f t="shared" si="22"/>
        <v>54.03991724</v>
      </c>
      <c r="CD309" s="174">
        <f t="shared" si="23"/>
        <v>0.3240804204</v>
      </c>
    </row>
    <row r="310" ht="15.75" customHeight="1">
      <c r="A310" s="111">
        <f t="shared" si="9"/>
        <v>4.549565698</v>
      </c>
      <c r="B310" s="112" t="s">
        <v>1351</v>
      </c>
      <c r="C310" s="112" t="s">
        <v>1352</v>
      </c>
      <c r="D310" s="113">
        <v>9.38</v>
      </c>
      <c r="E310" s="111">
        <v>1.553</v>
      </c>
      <c r="F310" s="111">
        <v>0.017</v>
      </c>
      <c r="G310" s="114">
        <v>219.8012</v>
      </c>
      <c r="H310" s="114">
        <v>0.0487</v>
      </c>
      <c r="I310" s="114" t="s">
        <v>577</v>
      </c>
      <c r="J310" s="115">
        <f t="shared" si="10"/>
        <v>11.0901503</v>
      </c>
      <c r="K310" s="116" t="s">
        <v>896</v>
      </c>
      <c r="L310" s="193" t="s">
        <v>1346</v>
      </c>
      <c r="M310" s="114" t="s">
        <v>1347</v>
      </c>
      <c r="N310" s="154">
        <v>-1.85</v>
      </c>
      <c r="O310" s="118">
        <f t="shared" si="11"/>
        <v>9.240150296</v>
      </c>
      <c r="P310" s="119">
        <f t="shared" si="12"/>
        <v>-1.800060118</v>
      </c>
      <c r="Q310" s="114" t="s">
        <v>517</v>
      </c>
      <c r="R310" s="120" t="s">
        <v>287</v>
      </c>
      <c r="S310" s="97" t="str">
        <f t="shared" si="4"/>
        <v>HIP_85523_</v>
      </c>
      <c r="T310" s="121">
        <v>1.0</v>
      </c>
      <c r="U310" s="121">
        <v>1.0</v>
      </c>
      <c r="V310" s="120">
        <v>0.0</v>
      </c>
      <c r="W310" s="120">
        <v>0.0</v>
      </c>
      <c r="X310" s="120">
        <v>0.0</v>
      </c>
      <c r="Y310" s="122">
        <f t="shared" si="13"/>
        <v>2</v>
      </c>
      <c r="Z310" s="143">
        <v>-4.758</v>
      </c>
      <c r="AA310" s="114" t="s">
        <v>353</v>
      </c>
      <c r="AB310" s="147">
        <v>0.9</v>
      </c>
      <c r="AC310" s="126" t="s">
        <v>1348</v>
      </c>
      <c r="AD310" s="127">
        <v>0.4</v>
      </c>
      <c r="AE310" s="104" t="str">
        <f t="shared" si="14"/>
        <v>M2.5V</v>
      </c>
      <c r="AF310" s="104" t="str">
        <f t="shared" si="5"/>
        <v>HIP_85523_</v>
      </c>
      <c r="AG310" s="103">
        <v>0.0</v>
      </c>
      <c r="AH310" s="104" t="str">
        <f t="shared" si="174"/>
        <v>LHS_449_</v>
      </c>
      <c r="AI310" s="197" t="s">
        <v>898</v>
      </c>
      <c r="AJ310" s="149">
        <v>3444.0</v>
      </c>
      <c r="AK310" s="45">
        <v>86.0</v>
      </c>
      <c r="AL310" s="3" t="s">
        <v>1337</v>
      </c>
      <c r="AM310" s="172"/>
      <c r="AN310" s="172">
        <v>5.0</v>
      </c>
      <c r="AO310" s="173" t="s">
        <v>429</v>
      </c>
      <c r="AP310" s="91" t="s">
        <v>429</v>
      </c>
      <c r="AQ310" s="172">
        <v>0.0</v>
      </c>
      <c r="AR310" s="173">
        <v>0.0</v>
      </c>
      <c r="AS310" s="91" t="s">
        <v>429</v>
      </c>
      <c r="AT310" s="132">
        <f t="shared" si="15"/>
        <v>0.3535870088</v>
      </c>
      <c r="AU310" s="133">
        <v>0.0</v>
      </c>
      <c r="AV310" s="150">
        <v>0.0</v>
      </c>
      <c r="AW310" s="3">
        <v>1.0</v>
      </c>
      <c r="AX310" s="67">
        <v>2.0</v>
      </c>
      <c r="AY310" s="43">
        <v>0.0</v>
      </c>
      <c r="AZ310" s="43">
        <f t="shared" si="17"/>
        <v>3</v>
      </c>
      <c r="BA310" s="135">
        <f t="shared" si="7"/>
        <v>2</v>
      </c>
      <c r="BB310" s="151" t="s">
        <v>901</v>
      </c>
      <c r="BC310" s="48" t="str">
        <f t="shared" ref="BC310:BD310" si="333">B310</f>
        <v>HIP_85523_</v>
      </c>
      <c r="BD310" s="106" t="str">
        <f t="shared" si="333"/>
        <v>LHS_449_</v>
      </c>
      <c r="BE310" s="137">
        <v>0.0</v>
      </c>
      <c r="BF310" s="48" t="s">
        <v>442</v>
      </c>
      <c r="BG310" s="50">
        <v>0.33117978</v>
      </c>
      <c r="BH310" s="50">
        <v>262.16644</v>
      </c>
      <c r="BI310" s="50">
        <v>-46.89519</v>
      </c>
      <c r="BJ310" s="50">
        <v>5.31939181</v>
      </c>
      <c r="BK310" s="50">
        <v>4.78939181</v>
      </c>
      <c r="BL310" s="50">
        <v>1.59646394</v>
      </c>
      <c r="BM310" s="50">
        <v>3.0</v>
      </c>
      <c r="BN310" s="50">
        <v>130.020246</v>
      </c>
      <c r="BO310" s="50">
        <v>129.313579</v>
      </c>
      <c r="BP310" s="50">
        <v>32.3283947</v>
      </c>
      <c r="BQ310" s="50">
        <v>4.0</v>
      </c>
      <c r="BR310" s="152">
        <v>11.711362</v>
      </c>
      <c r="BS310" s="50">
        <v>11.0046954</v>
      </c>
      <c r="BT310" s="50">
        <v>2.75117384</v>
      </c>
      <c r="BU310" s="50">
        <v>4.0</v>
      </c>
      <c r="BV310" s="152">
        <v>5.31296076</v>
      </c>
      <c r="BW310" s="50">
        <v>2.30962742</v>
      </c>
      <c r="BX310" s="50">
        <v>0.13586044</v>
      </c>
      <c r="BY310" s="50">
        <v>17.0</v>
      </c>
      <c r="BZ310" s="139">
        <f t="shared" si="19"/>
        <v>0.125883828</v>
      </c>
      <c r="CA310" s="140">
        <f t="shared" si="20"/>
        <v>27.66941645</v>
      </c>
      <c r="CB310" s="141">
        <f t="shared" si="21"/>
        <v>25.79423799</v>
      </c>
      <c r="CC310" s="141">
        <f t="shared" si="22"/>
        <v>40.1074474</v>
      </c>
      <c r="CD310" s="174">
        <f t="shared" si="23"/>
        <v>0.2077620157</v>
      </c>
    </row>
    <row r="311" ht="15.75" customHeight="1">
      <c r="A311" s="111">
        <f t="shared" si="9"/>
        <v>4.675805372</v>
      </c>
      <c r="B311" s="112" t="s">
        <v>1353</v>
      </c>
      <c r="C311" s="112" t="s">
        <v>1354</v>
      </c>
      <c r="D311" s="113">
        <v>10.16</v>
      </c>
      <c r="E311" s="111">
        <v>1.597</v>
      </c>
      <c r="F311" s="111">
        <v>0.035</v>
      </c>
      <c r="G311" s="114">
        <v>213.8669</v>
      </c>
      <c r="H311" s="114">
        <v>0.0758</v>
      </c>
      <c r="I311" s="114" t="s">
        <v>577</v>
      </c>
      <c r="J311" s="115">
        <f t="shared" si="10"/>
        <v>11.81071787</v>
      </c>
      <c r="K311" s="116" t="s">
        <v>896</v>
      </c>
      <c r="L311" s="193" t="s">
        <v>1324</v>
      </c>
      <c r="M311" s="114" t="s">
        <v>1253</v>
      </c>
      <c r="N311" s="154">
        <v>-2.34</v>
      </c>
      <c r="O311" s="118">
        <f t="shared" si="11"/>
        <v>9.470717872</v>
      </c>
      <c r="P311" s="119">
        <f t="shared" si="12"/>
        <v>-1.892287149</v>
      </c>
      <c r="Q311" s="114" t="s">
        <v>205</v>
      </c>
      <c r="R311" s="120" t="s">
        <v>287</v>
      </c>
      <c r="S311" s="97" t="str">
        <f t="shared" si="4"/>
        <v>HIP_113020_</v>
      </c>
      <c r="T311" s="121">
        <v>1.0</v>
      </c>
      <c r="U311" s="120">
        <v>0.0</v>
      </c>
      <c r="V311" s="120">
        <v>0.0</v>
      </c>
      <c r="W311" s="120">
        <v>0.0</v>
      </c>
      <c r="X311" s="120">
        <v>0.0</v>
      </c>
      <c r="Y311" s="122">
        <f t="shared" si="13"/>
        <v>1</v>
      </c>
      <c r="Z311" s="146">
        <v>-5.0</v>
      </c>
      <c r="AA311" s="114" t="s">
        <v>353</v>
      </c>
      <c r="AB311" s="147">
        <v>2.8</v>
      </c>
      <c r="AC311" s="126" t="s">
        <v>297</v>
      </c>
      <c r="AD311" s="127">
        <v>0.26</v>
      </c>
      <c r="AE311" s="104" t="str">
        <f t="shared" si="14"/>
        <v>M3.5V</v>
      </c>
      <c r="AF311" s="104" t="str">
        <f t="shared" si="5"/>
        <v>HIP_113020_</v>
      </c>
      <c r="AG311" s="103">
        <v>1.0</v>
      </c>
      <c r="AH311" s="104" t="str">
        <f t="shared" si="174"/>
        <v>GJ_876_A_</v>
      </c>
      <c r="AI311" s="197" t="s">
        <v>898</v>
      </c>
      <c r="AJ311" s="149">
        <v>3377.0</v>
      </c>
      <c r="AK311" s="45">
        <v>51.0</v>
      </c>
      <c r="AL311" s="3" t="s">
        <v>1057</v>
      </c>
      <c r="AM311" s="199"/>
      <c r="AN311" s="199">
        <v>4.99</v>
      </c>
      <c r="AO311" s="200">
        <v>0.07</v>
      </c>
      <c r="AP311" s="201" t="s">
        <v>1057</v>
      </c>
      <c r="AQ311" s="199">
        <v>0.07</v>
      </c>
      <c r="AR311" s="200">
        <v>0.16</v>
      </c>
      <c r="AS311" s="201" t="s">
        <v>1057</v>
      </c>
      <c r="AT311" s="132">
        <f t="shared" si="15"/>
        <v>0.3307097121</v>
      </c>
      <c r="AU311" s="133">
        <v>0.0</v>
      </c>
      <c r="AV311" s="150">
        <v>0.0</v>
      </c>
      <c r="AW311" s="3">
        <v>1.0</v>
      </c>
      <c r="AX311" s="67">
        <v>2.0</v>
      </c>
      <c r="AY311" s="43">
        <v>0.0</v>
      </c>
      <c r="AZ311" s="43">
        <f t="shared" si="17"/>
        <v>3</v>
      </c>
      <c r="BA311" s="135">
        <f t="shared" si="7"/>
        <v>1</v>
      </c>
      <c r="BB311" s="151" t="s">
        <v>901</v>
      </c>
      <c r="BC311" s="48" t="str">
        <f t="shared" ref="BC311:BD311" si="334">B311</f>
        <v>HIP_113020_</v>
      </c>
      <c r="BD311" s="106" t="str">
        <f t="shared" si="334"/>
        <v>GJ_876_A_</v>
      </c>
      <c r="BE311" s="137">
        <v>0.0</v>
      </c>
      <c r="BF311" s="48" t="s">
        <v>97</v>
      </c>
      <c r="BG311" s="50">
        <v>0.27009752</v>
      </c>
      <c r="BH311" s="50">
        <v>343.31973</v>
      </c>
      <c r="BI311" s="50">
        <v>-14.263701</v>
      </c>
      <c r="BJ311" s="50">
        <v>5.79355353</v>
      </c>
      <c r="BK311" s="50">
        <v>5.4402202</v>
      </c>
      <c r="BL311" s="50">
        <v>2.7201101</v>
      </c>
      <c r="BM311" s="50">
        <v>2.0</v>
      </c>
      <c r="BN311" s="50">
        <v>221.035585</v>
      </c>
      <c r="BO311" s="50">
        <v>220.328918</v>
      </c>
      <c r="BP311" s="50">
        <v>55.0822295</v>
      </c>
      <c r="BQ311" s="50">
        <v>4.0</v>
      </c>
      <c r="BR311" s="50">
        <v>19.4466836</v>
      </c>
      <c r="BS311" s="50">
        <v>18.7400169</v>
      </c>
      <c r="BT311" s="50">
        <v>4.68500423</v>
      </c>
      <c r="BU311" s="50">
        <v>4.0</v>
      </c>
      <c r="BV311" s="152">
        <v>5.30432371</v>
      </c>
      <c r="BW311" s="50">
        <v>3.00765704</v>
      </c>
      <c r="BX311" s="50">
        <v>0.23135823</v>
      </c>
      <c r="BY311" s="50">
        <v>13.0</v>
      </c>
      <c r="BZ311" s="139">
        <f t="shared" si="19"/>
        <v>0.1132026062</v>
      </c>
      <c r="CA311" s="140">
        <f t="shared" si="20"/>
        <v>24.21029047</v>
      </c>
      <c r="CB311" s="141">
        <f t="shared" si="21"/>
        <v>27.28322793</v>
      </c>
      <c r="CC311" s="141">
        <f t="shared" si="22"/>
        <v>52.45961535</v>
      </c>
      <c r="CD311" s="174">
        <f t="shared" si="23"/>
        <v>0.2796744506</v>
      </c>
    </row>
    <row r="312" ht="15.75" customHeight="1">
      <c r="A312" s="111">
        <f t="shared" si="9"/>
        <v>7.728441127</v>
      </c>
      <c r="B312" s="112" t="s">
        <v>1355</v>
      </c>
      <c r="C312" s="112" t="s">
        <v>1356</v>
      </c>
      <c r="D312" s="113">
        <v>9.37</v>
      </c>
      <c r="E312" s="111">
        <v>1.508</v>
      </c>
      <c r="F312" s="111">
        <v>0.014</v>
      </c>
      <c r="G312" s="114">
        <v>129.3922</v>
      </c>
      <c r="H312" s="114">
        <v>0.0613</v>
      </c>
      <c r="I312" s="114" t="s">
        <v>577</v>
      </c>
      <c r="J312" s="115">
        <f t="shared" si="10"/>
        <v>9.929540485</v>
      </c>
      <c r="K312" s="116" t="s">
        <v>896</v>
      </c>
      <c r="L312" s="193" t="s">
        <v>897</v>
      </c>
      <c r="M312" s="114" t="s">
        <v>1347</v>
      </c>
      <c r="N312" s="154">
        <v>-1.44</v>
      </c>
      <c r="O312" s="118">
        <f t="shared" si="11"/>
        <v>8.489540485</v>
      </c>
      <c r="P312" s="119">
        <f t="shared" si="12"/>
        <v>-1.499816194</v>
      </c>
      <c r="Q312" s="114" t="s">
        <v>205</v>
      </c>
      <c r="R312" s="120" t="s">
        <v>287</v>
      </c>
      <c r="S312" s="97" t="str">
        <f t="shared" si="4"/>
        <v>HIP_88574_</v>
      </c>
      <c r="T312" s="121">
        <v>1.0</v>
      </c>
      <c r="U312" s="120">
        <v>0.0</v>
      </c>
      <c r="V312" s="120">
        <v>0.0</v>
      </c>
      <c r="W312" s="120">
        <v>0.0</v>
      </c>
      <c r="X312" s="120">
        <v>0.0</v>
      </c>
      <c r="Y312" s="122">
        <f t="shared" si="13"/>
        <v>1</v>
      </c>
      <c r="Z312" s="143">
        <v>-4.881</v>
      </c>
      <c r="AA312" s="114" t="s">
        <v>353</v>
      </c>
      <c r="AB312" s="147">
        <v>0.8</v>
      </c>
      <c r="AC312" s="126" t="s">
        <v>297</v>
      </c>
      <c r="AD312" s="127">
        <v>0.49</v>
      </c>
      <c r="AE312" s="104" t="str">
        <f t="shared" si="14"/>
        <v>M1V</v>
      </c>
      <c r="AF312" s="104" t="str">
        <f t="shared" si="5"/>
        <v>HIP_88574_</v>
      </c>
      <c r="AG312" s="103">
        <v>1.0</v>
      </c>
      <c r="AH312" s="104" t="str">
        <f t="shared" si="174"/>
        <v>HD_165222_</v>
      </c>
      <c r="AI312" s="197" t="s">
        <v>898</v>
      </c>
      <c r="AJ312" s="149">
        <v>3663.0</v>
      </c>
      <c r="AK312" s="45">
        <v>51.0</v>
      </c>
      <c r="AL312" s="3" t="s">
        <v>1057</v>
      </c>
      <c r="AM312" s="130"/>
      <c r="AN312" s="130">
        <v>4.86</v>
      </c>
      <c r="AO312" s="131">
        <v>0.07</v>
      </c>
      <c r="AP312" s="3" t="s">
        <v>1057</v>
      </c>
      <c r="AQ312" s="130">
        <v>-0.2</v>
      </c>
      <c r="AR312" s="131">
        <v>0.16</v>
      </c>
      <c r="AS312" s="3" t="s">
        <v>1057</v>
      </c>
      <c r="AT312" s="132">
        <f t="shared" si="15"/>
        <v>0.4416423483</v>
      </c>
      <c r="AU312" s="133">
        <v>0.0</v>
      </c>
      <c r="AV312" s="150">
        <v>0.0</v>
      </c>
      <c r="AW312" s="3">
        <v>1.0</v>
      </c>
      <c r="AX312" s="67">
        <v>2.0</v>
      </c>
      <c r="AY312" s="43">
        <v>0.0</v>
      </c>
      <c r="AZ312" s="43">
        <f t="shared" si="17"/>
        <v>3</v>
      </c>
      <c r="BA312" s="135">
        <f t="shared" si="7"/>
        <v>1</v>
      </c>
      <c r="BB312" s="151" t="s">
        <v>901</v>
      </c>
      <c r="BC312" s="48" t="str">
        <f t="shared" ref="BC312:BD312" si="335">B312</f>
        <v>HIP_88574_</v>
      </c>
      <c r="BD312" s="106" t="str">
        <f t="shared" si="335"/>
        <v>HD_165222_</v>
      </c>
      <c r="BE312" s="137">
        <v>0.0</v>
      </c>
      <c r="BF312" s="48" t="s">
        <v>454</v>
      </c>
      <c r="BG312" s="50">
        <v>0.43065728</v>
      </c>
      <c r="BH312" s="50">
        <v>271.2816</v>
      </c>
      <c r="BI312" s="50">
        <v>-3.0313194</v>
      </c>
      <c r="BJ312" s="50">
        <v>6.99614101</v>
      </c>
      <c r="BK312" s="50">
        <v>6.64280767</v>
      </c>
      <c r="BL312" s="50">
        <v>3.32140384</v>
      </c>
      <c r="BM312" s="50">
        <v>2.0</v>
      </c>
      <c r="BN312" s="50">
        <v>270.093711</v>
      </c>
      <c r="BO312" s="50">
        <v>269.033711</v>
      </c>
      <c r="BP312" s="50">
        <v>44.8389518</v>
      </c>
      <c r="BQ312" s="50">
        <v>6.0</v>
      </c>
      <c r="BR312" s="50">
        <v>23.9282864</v>
      </c>
      <c r="BS312" s="50">
        <v>22.8682864</v>
      </c>
      <c r="BT312" s="50">
        <v>3.81138107</v>
      </c>
      <c r="BU312" s="50">
        <v>6.0</v>
      </c>
      <c r="BV312" s="152">
        <v>5.50789428</v>
      </c>
      <c r="BW312" s="50">
        <v>3.38789428</v>
      </c>
      <c r="BX312" s="50">
        <v>0.28232452</v>
      </c>
      <c r="BY312" s="50">
        <v>12.0</v>
      </c>
      <c r="BZ312" s="139">
        <f t="shared" si="19"/>
        <v>0.1778655759</v>
      </c>
      <c r="CA312" s="140">
        <f t="shared" si="20"/>
        <v>23.01441817</v>
      </c>
      <c r="CB312" s="141">
        <f t="shared" si="21"/>
        <v>39.14151229</v>
      </c>
      <c r="CC312" s="141">
        <f t="shared" si="22"/>
        <v>30.48568776</v>
      </c>
      <c r="CD312" s="187">
        <f t="shared" si="23"/>
        <v>0.1410685043</v>
      </c>
    </row>
    <row r="313" ht="15.75" customHeight="1">
      <c r="A313" s="111">
        <f t="shared" si="9"/>
        <v>7.032917571</v>
      </c>
      <c r="B313" s="112" t="s">
        <v>1357</v>
      </c>
      <c r="C313" s="112" t="s">
        <v>1358</v>
      </c>
      <c r="D313" s="113">
        <v>9.65</v>
      </c>
      <c r="E313" s="111">
        <v>1.507</v>
      </c>
      <c r="F313" s="111">
        <v>0.014</v>
      </c>
      <c r="G313" s="114">
        <v>142.1885</v>
      </c>
      <c r="H313" s="114">
        <v>0.0499</v>
      </c>
      <c r="I313" s="114" t="s">
        <v>577</v>
      </c>
      <c r="J313" s="115">
        <f t="shared" si="10"/>
        <v>10.41432236</v>
      </c>
      <c r="K313" s="116" t="s">
        <v>896</v>
      </c>
      <c r="L313" s="193" t="s">
        <v>1056</v>
      </c>
      <c r="M313" s="114" t="s">
        <v>1253</v>
      </c>
      <c r="N313" s="154">
        <v>-1.67</v>
      </c>
      <c r="O313" s="118">
        <f t="shared" si="11"/>
        <v>8.744322364</v>
      </c>
      <c r="P313" s="119">
        <f t="shared" si="12"/>
        <v>-1.601728945</v>
      </c>
      <c r="Q313" s="114" t="s">
        <v>205</v>
      </c>
      <c r="R313" s="120" t="s">
        <v>287</v>
      </c>
      <c r="S313" s="97" t="str">
        <f t="shared" si="4"/>
        <v>HIP_51317_</v>
      </c>
      <c r="T313" s="121">
        <v>1.0</v>
      </c>
      <c r="U313" s="120">
        <v>0.0</v>
      </c>
      <c r="V313" s="120">
        <v>0.0</v>
      </c>
      <c r="W313" s="120">
        <v>0.0</v>
      </c>
      <c r="X313" s="120">
        <v>0.0</v>
      </c>
      <c r="Y313" s="122">
        <f t="shared" si="13"/>
        <v>1</v>
      </c>
      <c r="Z313" s="143">
        <v>-4.87</v>
      </c>
      <c r="AA313" s="114" t="s">
        <v>353</v>
      </c>
      <c r="AB313" s="147">
        <v>0.1</v>
      </c>
      <c r="AC313" s="126" t="s">
        <v>297</v>
      </c>
      <c r="AD313" s="127">
        <v>0.44</v>
      </c>
      <c r="AE313" s="104" t="str">
        <f t="shared" si="14"/>
        <v>M2V</v>
      </c>
      <c r="AF313" s="104" t="str">
        <f t="shared" si="5"/>
        <v>HIP_51317_</v>
      </c>
      <c r="AG313" s="103">
        <v>1.0</v>
      </c>
      <c r="AH313" s="104" t="str">
        <f t="shared" si="174"/>
        <v>Ross_446_</v>
      </c>
      <c r="AI313" s="197" t="s">
        <v>898</v>
      </c>
      <c r="AJ313" s="149">
        <v>3579.0</v>
      </c>
      <c r="AK313" s="45">
        <v>51.0</v>
      </c>
      <c r="AL313" s="3" t="s">
        <v>1057</v>
      </c>
      <c r="AM313" s="130"/>
      <c r="AN313" s="130">
        <v>4.88</v>
      </c>
      <c r="AO313" s="131">
        <v>0.07</v>
      </c>
      <c r="AP313" s="3" t="s">
        <v>1057</v>
      </c>
      <c r="AQ313" s="130">
        <v>-0.09</v>
      </c>
      <c r="AR313" s="131">
        <v>0.16</v>
      </c>
      <c r="AS313" s="3" t="s">
        <v>1057</v>
      </c>
      <c r="AT313" s="132">
        <f t="shared" si="15"/>
        <v>0.4114004623</v>
      </c>
      <c r="AU313" s="133">
        <v>0.0</v>
      </c>
      <c r="AV313" s="150">
        <v>0.0</v>
      </c>
      <c r="AW313" s="3">
        <v>1.0</v>
      </c>
      <c r="AX313" s="67">
        <v>2.0</v>
      </c>
      <c r="AY313" s="43">
        <v>0.0</v>
      </c>
      <c r="AZ313" s="43">
        <f t="shared" si="17"/>
        <v>3</v>
      </c>
      <c r="BA313" s="135">
        <f t="shared" si="7"/>
        <v>1</v>
      </c>
      <c r="BB313" s="151" t="s">
        <v>901</v>
      </c>
      <c r="BC313" s="48" t="str">
        <f t="shared" ref="BC313:BD313" si="336">B313</f>
        <v>HIP_51317_</v>
      </c>
      <c r="BD313" s="106" t="str">
        <f t="shared" si="336"/>
        <v>Ross_446_</v>
      </c>
      <c r="BE313" s="137">
        <v>0.0</v>
      </c>
      <c r="BF313" s="48" t="s">
        <v>311</v>
      </c>
      <c r="BG313" s="50">
        <v>0.39880454</v>
      </c>
      <c r="BH313" s="50">
        <v>157.23146</v>
      </c>
      <c r="BI313" s="50">
        <v>0.8409996</v>
      </c>
      <c r="BJ313" s="50">
        <v>6.79289469</v>
      </c>
      <c r="BK313" s="50">
        <v>6.43956136</v>
      </c>
      <c r="BL313" s="50">
        <v>3.21978068</v>
      </c>
      <c r="BM313" s="50">
        <v>2.0</v>
      </c>
      <c r="BN313" s="50">
        <v>261.862235</v>
      </c>
      <c r="BO313" s="50">
        <v>260.802235</v>
      </c>
      <c r="BP313" s="50">
        <v>43.4670391</v>
      </c>
      <c r="BQ313" s="50">
        <v>6.0</v>
      </c>
      <c r="BR313" s="50">
        <v>23.2303682</v>
      </c>
      <c r="BS313" s="50">
        <v>22.1703682</v>
      </c>
      <c r="BT313" s="50">
        <v>3.69506137</v>
      </c>
      <c r="BU313" s="50">
        <v>6.0</v>
      </c>
      <c r="BV313" s="152">
        <v>5.404499</v>
      </c>
      <c r="BW313" s="50">
        <v>3.284499</v>
      </c>
      <c r="BX313" s="50">
        <v>0.27370825</v>
      </c>
      <c r="BY313" s="50">
        <v>12.0</v>
      </c>
      <c r="BZ313" s="139">
        <f t="shared" si="19"/>
        <v>0.1581741565</v>
      </c>
      <c r="CA313" s="140">
        <f t="shared" si="20"/>
        <v>22.49054606</v>
      </c>
      <c r="CB313" s="141">
        <f t="shared" si="21"/>
        <v>34.63974924</v>
      </c>
      <c r="CC313" s="141">
        <f t="shared" si="22"/>
        <v>34.11504016</v>
      </c>
      <c r="CD313" s="187">
        <f t="shared" si="23"/>
        <v>0.1535230059</v>
      </c>
    </row>
    <row r="314" ht="15.75" customHeight="1">
      <c r="A314" s="111">
        <f t="shared" si="9"/>
        <v>2.975103147</v>
      </c>
      <c r="B314" s="112" t="s">
        <v>1359</v>
      </c>
      <c r="C314" s="112" t="s">
        <v>1360</v>
      </c>
      <c r="D314" s="113">
        <v>10.37</v>
      </c>
      <c r="E314" s="111">
        <v>1.51</v>
      </c>
      <c r="F314" s="111">
        <v>0.51</v>
      </c>
      <c r="G314" s="114">
        <v>336.1228</v>
      </c>
      <c r="H314" s="114">
        <v>0.0641</v>
      </c>
      <c r="I314" s="114" t="s">
        <v>577</v>
      </c>
      <c r="J314" s="115">
        <f t="shared" si="10"/>
        <v>13.00248986</v>
      </c>
      <c r="K314" s="116" t="s">
        <v>896</v>
      </c>
      <c r="L314" s="193" t="s">
        <v>1324</v>
      </c>
      <c r="M314" s="114" t="s">
        <v>1253</v>
      </c>
      <c r="N314" s="154">
        <v>-2.34</v>
      </c>
      <c r="O314" s="118">
        <f t="shared" si="11"/>
        <v>10.66248986</v>
      </c>
      <c r="P314" s="119">
        <f t="shared" si="12"/>
        <v>-2.368995945</v>
      </c>
      <c r="Q314" s="154" t="s">
        <v>530</v>
      </c>
      <c r="R314" s="120">
        <v>141.0</v>
      </c>
      <c r="S314" s="97" t="str">
        <f t="shared" si="4"/>
        <v>HIP_92403_</v>
      </c>
      <c r="T314" s="121">
        <v>1.0</v>
      </c>
      <c r="U314" s="120">
        <v>0.0</v>
      </c>
      <c r="V314" s="155">
        <v>2.0</v>
      </c>
      <c r="W314" s="120">
        <v>0.0</v>
      </c>
      <c r="X314" s="120">
        <v>0.0</v>
      </c>
      <c r="Y314" s="156">
        <f t="shared" si="13"/>
        <v>3</v>
      </c>
      <c r="Z314" s="143">
        <v>-4.394</v>
      </c>
      <c r="AA314" s="114" t="s">
        <v>353</v>
      </c>
      <c r="AB314" s="147">
        <v>3.0</v>
      </c>
      <c r="AC314" s="126" t="s">
        <v>1361</v>
      </c>
      <c r="AD314" s="127">
        <v>0.26</v>
      </c>
      <c r="AE314" s="104" t="str">
        <f t="shared" si="14"/>
        <v>M3.5V</v>
      </c>
      <c r="AF314" s="104" t="str">
        <f t="shared" si="5"/>
        <v>HIP_92403_</v>
      </c>
      <c r="AG314" s="103">
        <v>0.0</v>
      </c>
      <c r="AH314" s="104" t="str">
        <f t="shared" si="174"/>
        <v>Ross_154_</v>
      </c>
      <c r="AI314" s="197" t="s">
        <v>898</v>
      </c>
      <c r="AJ314" s="149">
        <v>3293.0</v>
      </c>
      <c r="AK314" s="45">
        <v>51.0</v>
      </c>
      <c r="AL314" s="3" t="s">
        <v>1057</v>
      </c>
      <c r="AM314" s="166"/>
      <c r="AN314" s="166">
        <v>5.12</v>
      </c>
      <c r="AO314" s="167">
        <v>0.07</v>
      </c>
      <c r="AP314" s="29" t="s">
        <v>1057</v>
      </c>
      <c r="AQ314" s="166">
        <v>-0.25</v>
      </c>
      <c r="AR314" s="167">
        <v>0.16</v>
      </c>
      <c r="AS314" s="29" t="s">
        <v>1057</v>
      </c>
      <c r="AT314" s="132">
        <f t="shared" si="15"/>
        <v>0.2008959635</v>
      </c>
      <c r="AU314" s="133">
        <v>0.0</v>
      </c>
      <c r="AV314" s="150">
        <v>0.0</v>
      </c>
      <c r="AW314" s="3">
        <v>1.0</v>
      </c>
      <c r="AX314" s="67">
        <v>2.0</v>
      </c>
      <c r="AY314" s="43">
        <v>0.0</v>
      </c>
      <c r="AZ314" s="43">
        <f t="shared" si="17"/>
        <v>3</v>
      </c>
      <c r="BA314" s="135">
        <f t="shared" si="7"/>
        <v>3</v>
      </c>
      <c r="BB314" s="151" t="s">
        <v>901</v>
      </c>
      <c r="BC314" s="48" t="str">
        <f t="shared" ref="BC314:BD314" si="337">B314</f>
        <v>HIP_92403_</v>
      </c>
      <c r="BD314" s="106" t="str">
        <f t="shared" si="337"/>
        <v>Ross_154_</v>
      </c>
      <c r="BE314" s="137">
        <v>0.0</v>
      </c>
      <c r="BF314" s="48" t="s">
        <v>468</v>
      </c>
      <c r="BG314" s="50">
        <v>0.23255225</v>
      </c>
      <c r="BH314" s="50">
        <v>282.4557</v>
      </c>
      <c r="BI314" s="50">
        <v>-23.836233</v>
      </c>
      <c r="BJ314" s="50">
        <v>5.39350145</v>
      </c>
      <c r="BK314" s="50">
        <v>4.86350145</v>
      </c>
      <c r="BL314" s="50">
        <v>1.62116715</v>
      </c>
      <c r="BM314" s="50">
        <v>3.0</v>
      </c>
      <c r="BN314" s="50">
        <v>132.197872</v>
      </c>
      <c r="BO314" s="50">
        <v>131.314539</v>
      </c>
      <c r="BP314" s="50">
        <v>26.2629078</v>
      </c>
      <c r="BQ314" s="50">
        <v>5.0</v>
      </c>
      <c r="BR314" s="152">
        <v>12.0624104</v>
      </c>
      <c r="BS314" s="50">
        <v>11.179077</v>
      </c>
      <c r="BT314" s="50">
        <v>2.23581541</v>
      </c>
      <c r="BU314" s="50">
        <v>5.0</v>
      </c>
      <c r="BV314" s="152">
        <v>5.34955938</v>
      </c>
      <c r="BW314" s="50">
        <v>2.34622605</v>
      </c>
      <c r="BX314" s="50">
        <v>0.1380133</v>
      </c>
      <c r="BY314" s="50">
        <v>17.0</v>
      </c>
      <c r="BZ314" s="139">
        <f t="shared" si="19"/>
        <v>0.06538859824</v>
      </c>
      <c r="CA314" s="140">
        <f t="shared" si="20"/>
        <v>21.97859873</v>
      </c>
      <c r="CB314" s="141">
        <f t="shared" si="21"/>
        <v>11.97744413</v>
      </c>
      <c r="CC314" s="141">
        <f t="shared" si="22"/>
        <v>69.0243461</v>
      </c>
      <c r="CD314" s="174">
        <f t="shared" si="23"/>
        <v>0.253894208</v>
      </c>
    </row>
    <row r="315" ht="15.75" customHeight="1">
      <c r="A315" s="111">
        <f t="shared" si="9"/>
        <v>4.306456024</v>
      </c>
      <c r="B315" s="112" t="s">
        <v>1362</v>
      </c>
      <c r="C315" s="112" t="s">
        <v>1363</v>
      </c>
      <c r="D315" s="113">
        <v>10.1</v>
      </c>
      <c r="E315" s="111">
        <v>1.604</v>
      </c>
      <c r="F315" s="111">
        <v>0.035</v>
      </c>
      <c r="G315" s="114">
        <v>232.2095</v>
      </c>
      <c r="H315" s="114">
        <v>0.063</v>
      </c>
      <c r="I315" s="114" t="s">
        <v>577</v>
      </c>
      <c r="J315" s="115">
        <f t="shared" si="10"/>
        <v>11.92939992</v>
      </c>
      <c r="K315" s="116" t="s">
        <v>896</v>
      </c>
      <c r="L315" s="193" t="s">
        <v>1304</v>
      </c>
      <c r="M315" s="114" t="s">
        <v>1253</v>
      </c>
      <c r="N315" s="154">
        <v>-1.98</v>
      </c>
      <c r="O315" s="118">
        <f t="shared" si="11"/>
        <v>9.949399917</v>
      </c>
      <c r="P315" s="119">
        <f t="shared" si="12"/>
        <v>-2.083759967</v>
      </c>
      <c r="Q315" s="114" t="s">
        <v>517</v>
      </c>
      <c r="R315" s="120" t="s">
        <v>287</v>
      </c>
      <c r="S315" s="97" t="str">
        <f t="shared" si="4"/>
        <v>HIP_80824_</v>
      </c>
      <c r="T315" s="121">
        <v>1.0</v>
      </c>
      <c r="U315" s="121">
        <v>1.0</v>
      </c>
      <c r="V315" s="120">
        <v>0.0</v>
      </c>
      <c r="W315" s="120">
        <v>0.0</v>
      </c>
      <c r="X315" s="120">
        <v>0.0</v>
      </c>
      <c r="Y315" s="122">
        <f t="shared" si="13"/>
        <v>2</v>
      </c>
      <c r="Z315" s="146">
        <v>-5.089</v>
      </c>
      <c r="AA315" s="114" t="s">
        <v>353</v>
      </c>
      <c r="AB315" s="147">
        <v>1.5</v>
      </c>
      <c r="AC315" s="126" t="s">
        <v>1364</v>
      </c>
      <c r="AD315" s="127">
        <v>0.36</v>
      </c>
      <c r="AE315" s="104" t="str">
        <f t="shared" si="14"/>
        <v>M3V</v>
      </c>
      <c r="AF315" s="104" t="str">
        <f t="shared" si="5"/>
        <v>HIP_80824_</v>
      </c>
      <c r="AG315" s="103">
        <v>0.0</v>
      </c>
      <c r="AH315" s="104" t="str">
        <f t="shared" si="174"/>
        <v>Wolf_1061_</v>
      </c>
      <c r="AI315" s="197" t="s">
        <v>898</v>
      </c>
      <c r="AJ315" s="149">
        <v>3389.0</v>
      </c>
      <c r="AK315" s="45">
        <v>51.0</v>
      </c>
      <c r="AL315" s="3" t="s">
        <v>1057</v>
      </c>
      <c r="AM315" s="130"/>
      <c r="AN315" s="130">
        <v>5.0</v>
      </c>
      <c r="AO315" s="131">
        <v>0.07</v>
      </c>
      <c r="AP315" s="202" t="s">
        <v>1057</v>
      </c>
      <c r="AQ315" s="203">
        <v>0.0</v>
      </c>
      <c r="AR315" s="131">
        <v>0.16</v>
      </c>
      <c r="AS315" s="3" t="s">
        <v>1057</v>
      </c>
      <c r="AT315" s="132">
        <f t="shared" si="15"/>
        <v>0.2634083415</v>
      </c>
      <c r="AU315" s="133">
        <v>0.0</v>
      </c>
      <c r="AV315" s="150">
        <v>0.0</v>
      </c>
      <c r="AW315" s="3">
        <v>1.0</v>
      </c>
      <c r="AX315" s="67">
        <v>2.0</v>
      </c>
      <c r="AY315" s="43">
        <v>0.0</v>
      </c>
      <c r="AZ315" s="43">
        <f t="shared" si="17"/>
        <v>3</v>
      </c>
      <c r="BA315" s="135">
        <f t="shared" si="7"/>
        <v>2</v>
      </c>
      <c r="BB315" s="151" t="s">
        <v>901</v>
      </c>
      <c r="BC315" s="48" t="str">
        <f t="shared" ref="BC315:BD315" si="338">B315</f>
        <v>HIP_80824_</v>
      </c>
      <c r="BD315" s="106" t="str">
        <f t="shared" si="338"/>
        <v>Wolf_1061_</v>
      </c>
      <c r="BE315" s="137">
        <v>0.0</v>
      </c>
      <c r="BF315" s="48" t="s">
        <v>418</v>
      </c>
      <c r="BG315" s="50">
        <v>0.31418473</v>
      </c>
      <c r="BH315" s="50">
        <v>247.57524</v>
      </c>
      <c r="BI315" s="50">
        <v>-12.662594</v>
      </c>
      <c r="BJ315" s="50">
        <v>5.18496546</v>
      </c>
      <c r="BK315" s="50">
        <v>4.65496546</v>
      </c>
      <c r="BL315" s="50">
        <v>1.55165515</v>
      </c>
      <c r="BM315" s="50">
        <v>3.0</v>
      </c>
      <c r="BN315" s="50">
        <v>126.390734</v>
      </c>
      <c r="BO315" s="50">
        <v>125.684068</v>
      </c>
      <c r="BP315" s="50">
        <v>31.4210169</v>
      </c>
      <c r="BQ315" s="50">
        <v>4.0</v>
      </c>
      <c r="BR315" s="152">
        <v>11.4018274</v>
      </c>
      <c r="BS315" s="50">
        <v>10.6951608</v>
      </c>
      <c r="BT315" s="50">
        <v>2.67379019</v>
      </c>
      <c r="BU315" s="50">
        <v>4.0</v>
      </c>
      <c r="BV315" s="152">
        <v>5.2479967</v>
      </c>
      <c r="BW315" s="50">
        <v>2.24466337</v>
      </c>
      <c r="BX315" s="50">
        <v>0.13203902</v>
      </c>
      <c r="BY315" s="50">
        <v>17.0</v>
      </c>
      <c r="BZ315" s="139">
        <f t="shared" si="19"/>
        <v>0.09080714398</v>
      </c>
      <c r="CA315" s="140">
        <f t="shared" si="20"/>
        <v>21.0862815</v>
      </c>
      <c r="CB315" s="141">
        <f t="shared" si="21"/>
        <v>16.65814206</v>
      </c>
      <c r="CC315" s="141">
        <f t="shared" si="22"/>
        <v>49.7770013</v>
      </c>
      <c r="CD315" s="187">
        <f t="shared" si="23"/>
        <v>0.1759234125</v>
      </c>
    </row>
    <row r="316" ht="15.75" customHeight="1">
      <c r="A316" s="111">
        <f t="shared" si="9"/>
        <v>6.750904452</v>
      </c>
      <c r="B316" s="112" t="s">
        <v>1365</v>
      </c>
      <c r="C316" s="112" t="s">
        <v>1366</v>
      </c>
      <c r="D316" s="113">
        <v>10.03</v>
      </c>
      <c r="E316" s="111">
        <v>1.525</v>
      </c>
      <c r="F316" s="111">
        <v>0.017</v>
      </c>
      <c r="G316" s="114">
        <v>148.1283</v>
      </c>
      <c r="H316" s="114">
        <v>0.0569</v>
      </c>
      <c r="I316" s="114" t="s">
        <v>577</v>
      </c>
      <c r="J316" s="115">
        <f t="shared" si="10"/>
        <v>10.88319019</v>
      </c>
      <c r="K316" s="116" t="s">
        <v>896</v>
      </c>
      <c r="L316" s="193" t="s">
        <v>1346</v>
      </c>
      <c r="M316" s="114" t="s">
        <v>1367</v>
      </c>
      <c r="N316" s="154">
        <v>-1.85</v>
      </c>
      <c r="O316" s="118">
        <f t="shared" si="11"/>
        <v>9.033190193</v>
      </c>
      <c r="P316" s="119">
        <f t="shared" si="12"/>
        <v>-1.717276077</v>
      </c>
      <c r="Q316" s="114" t="s">
        <v>205</v>
      </c>
      <c r="R316" s="120" t="s">
        <v>287</v>
      </c>
      <c r="S316" s="97" t="str">
        <f t="shared" si="4"/>
        <v>HIP_53767_</v>
      </c>
      <c r="T316" s="121">
        <v>1.0</v>
      </c>
      <c r="U316" s="120">
        <v>0.0</v>
      </c>
      <c r="V316" s="120">
        <v>0.0</v>
      </c>
      <c r="W316" s="120">
        <v>0.0</v>
      </c>
      <c r="X316" s="120">
        <v>0.0</v>
      </c>
      <c r="Y316" s="122">
        <f t="shared" si="13"/>
        <v>1</v>
      </c>
      <c r="Z316" s="143">
        <v>-4.947</v>
      </c>
      <c r="AA316" s="114" t="s">
        <v>353</v>
      </c>
      <c r="AB316" s="147">
        <v>1.12</v>
      </c>
      <c r="AC316" s="126" t="s">
        <v>1348</v>
      </c>
      <c r="AD316" s="127">
        <v>0.4</v>
      </c>
      <c r="AE316" s="104" t="str">
        <f t="shared" si="14"/>
        <v>M2.5V</v>
      </c>
      <c r="AF316" s="104" t="str">
        <f t="shared" si="5"/>
        <v>HIP_53767_</v>
      </c>
      <c r="AG316" s="103">
        <v>0.0</v>
      </c>
      <c r="AH316" s="104" t="str">
        <f t="shared" si="174"/>
        <v>Ross_104_</v>
      </c>
      <c r="AI316" s="197" t="s">
        <v>898</v>
      </c>
      <c r="AJ316" s="149">
        <v>3499.0</v>
      </c>
      <c r="AK316" s="45">
        <v>51.0</v>
      </c>
      <c r="AL316" s="3" t="s">
        <v>1057</v>
      </c>
      <c r="AM316" s="166"/>
      <c r="AN316" s="166">
        <v>4.94</v>
      </c>
      <c r="AO316" s="167">
        <v>0.07</v>
      </c>
      <c r="AP316" s="29" t="s">
        <v>1057</v>
      </c>
      <c r="AQ316" s="166">
        <v>-0.11</v>
      </c>
      <c r="AR316" s="167">
        <v>0.16</v>
      </c>
      <c r="AS316" s="29" t="s">
        <v>1057</v>
      </c>
      <c r="AT316" s="132">
        <f t="shared" si="15"/>
        <v>0.3768137321</v>
      </c>
      <c r="AU316" s="133">
        <v>0.0</v>
      </c>
      <c r="AV316" s="150">
        <v>0.0</v>
      </c>
      <c r="AW316" s="3">
        <v>1.0</v>
      </c>
      <c r="AX316" s="67">
        <v>2.0</v>
      </c>
      <c r="AY316" s="43">
        <v>0.0</v>
      </c>
      <c r="AZ316" s="43">
        <f t="shared" si="17"/>
        <v>3</v>
      </c>
      <c r="BA316" s="135">
        <f t="shared" si="7"/>
        <v>1</v>
      </c>
      <c r="BB316" s="151" t="s">
        <v>901</v>
      </c>
      <c r="BC316" s="48" t="str">
        <f t="shared" ref="BC316:BD316" si="339">B316</f>
        <v>HIP_53767_</v>
      </c>
      <c r="BD316" s="106" t="str">
        <f t="shared" si="339"/>
        <v>Ross_104_</v>
      </c>
      <c r="BE316" s="137">
        <v>0.0</v>
      </c>
      <c r="BF316" s="48" t="s">
        <v>317</v>
      </c>
      <c r="BG316" s="50">
        <v>0.3548655</v>
      </c>
      <c r="BH316" s="50">
        <v>165.01775</v>
      </c>
      <c r="BI316" s="50">
        <v>22.832962</v>
      </c>
      <c r="BJ316" s="50">
        <v>6.470605</v>
      </c>
      <c r="BK316" s="50">
        <v>6.11727166</v>
      </c>
      <c r="BL316" s="50">
        <v>3.05863583</v>
      </c>
      <c r="BM316" s="50">
        <v>2.0</v>
      </c>
      <c r="BN316" s="50">
        <v>248.632836</v>
      </c>
      <c r="BO316" s="50">
        <v>247.749502</v>
      </c>
      <c r="BP316" s="50">
        <v>49.5499005</v>
      </c>
      <c r="BQ316" s="50">
        <v>5.0</v>
      </c>
      <c r="BR316" s="50">
        <v>21.9568739</v>
      </c>
      <c r="BS316" s="50">
        <v>21.0735405</v>
      </c>
      <c r="BT316" s="50">
        <v>4.2147081</v>
      </c>
      <c r="BU316" s="50">
        <v>5.0</v>
      </c>
      <c r="BV316" s="152">
        <v>5.242006</v>
      </c>
      <c r="BW316" s="50">
        <v>3.122006</v>
      </c>
      <c r="BX316" s="50">
        <v>0.26016717</v>
      </c>
      <c r="BY316" s="50">
        <v>12.0</v>
      </c>
      <c r="BZ316" s="139">
        <f t="shared" si="19"/>
        <v>0.1384719989</v>
      </c>
      <c r="CA316" s="140">
        <f t="shared" si="20"/>
        <v>20.51162179</v>
      </c>
      <c r="CB316" s="141">
        <f t="shared" si="21"/>
        <v>29.75847921</v>
      </c>
      <c r="CC316" s="141">
        <f t="shared" si="22"/>
        <v>38.24097991</v>
      </c>
      <c r="CD316" s="187">
        <f t="shared" si="23"/>
        <v>0.15401611</v>
      </c>
    </row>
    <row r="317" ht="15.75" customHeight="1">
      <c r="A317" s="111">
        <f t="shared" si="9"/>
        <v>6.473707039</v>
      </c>
      <c r="B317" s="112" t="s">
        <v>1368</v>
      </c>
      <c r="C317" s="112" t="s">
        <v>1369</v>
      </c>
      <c r="D317" s="113">
        <v>10.13</v>
      </c>
      <c r="E317" s="111">
        <v>1.591</v>
      </c>
      <c r="F317" s="111">
        <v>0.027</v>
      </c>
      <c r="G317" s="114">
        <v>154.471</v>
      </c>
      <c r="H317" s="114">
        <v>0.0273</v>
      </c>
      <c r="I317" s="114" t="s">
        <v>577</v>
      </c>
      <c r="J317" s="115">
        <f t="shared" si="10"/>
        <v>11.07423479</v>
      </c>
      <c r="K317" s="116" t="s">
        <v>896</v>
      </c>
      <c r="L317" s="193" t="s">
        <v>1252</v>
      </c>
      <c r="M317" s="114" t="s">
        <v>1253</v>
      </c>
      <c r="N317" s="154">
        <v>-1.58</v>
      </c>
      <c r="O317" s="118">
        <f t="shared" si="11"/>
        <v>9.49423479</v>
      </c>
      <c r="P317" s="119">
        <f t="shared" si="12"/>
        <v>-1.901693916</v>
      </c>
      <c r="Q317" s="114" t="s">
        <v>205</v>
      </c>
      <c r="R317" s="120" t="s">
        <v>287</v>
      </c>
      <c r="S317" s="97" t="str">
        <f t="shared" si="4"/>
        <v>HIP_80459_</v>
      </c>
      <c r="T317" s="121">
        <v>1.0</v>
      </c>
      <c r="U317" s="120">
        <v>0.0</v>
      </c>
      <c r="V317" s="120">
        <v>0.0</v>
      </c>
      <c r="W317" s="120">
        <v>0.0</v>
      </c>
      <c r="X317" s="120">
        <v>0.0</v>
      </c>
      <c r="Y317" s="122">
        <f t="shared" si="13"/>
        <v>1</v>
      </c>
      <c r="Z317" s="146">
        <v>-5.239</v>
      </c>
      <c r="AA317" s="114" t="s">
        <v>353</v>
      </c>
      <c r="AB317" s="147" t="s">
        <v>1370</v>
      </c>
      <c r="AC317" s="126" t="s">
        <v>1361</v>
      </c>
      <c r="AD317" s="127">
        <v>0.47</v>
      </c>
      <c r="AE317" s="104" t="str">
        <f t="shared" si="14"/>
        <v>M1.5V</v>
      </c>
      <c r="AF317" s="104" t="str">
        <f t="shared" si="5"/>
        <v>HIP_80459_</v>
      </c>
      <c r="AG317" s="103">
        <v>0.0</v>
      </c>
      <c r="AH317" s="104" t="str">
        <f t="shared" si="174"/>
        <v>G_202-48_</v>
      </c>
      <c r="AI317" s="197" t="s">
        <v>898</v>
      </c>
      <c r="AJ317" s="149">
        <v>3525.0</v>
      </c>
      <c r="AK317" s="45">
        <v>51.0</v>
      </c>
      <c r="AL317" s="3" t="s">
        <v>1057</v>
      </c>
      <c r="AM317" s="166"/>
      <c r="AN317" s="166">
        <v>4.97</v>
      </c>
      <c r="AO317" s="167">
        <v>0.07</v>
      </c>
      <c r="AP317" s="29" t="s">
        <v>1057</v>
      </c>
      <c r="AQ317" s="166">
        <v>-0.26</v>
      </c>
      <c r="AR317" s="167">
        <v>0.16</v>
      </c>
      <c r="AS317" s="29" t="s">
        <v>1057</v>
      </c>
      <c r="AT317" s="132">
        <f t="shared" si="15"/>
        <v>0.3002530614</v>
      </c>
      <c r="AU317" s="133">
        <v>0.0</v>
      </c>
      <c r="AV317" s="150">
        <v>0.0</v>
      </c>
      <c r="AW317" s="3">
        <v>2.0</v>
      </c>
      <c r="AX317" s="67">
        <v>1.0</v>
      </c>
      <c r="AY317" s="43">
        <v>0.0</v>
      </c>
      <c r="AZ317" s="43">
        <f t="shared" si="17"/>
        <v>3</v>
      </c>
      <c r="BA317" s="135">
        <f t="shared" si="7"/>
        <v>1</v>
      </c>
      <c r="BB317" s="151" t="s">
        <v>901</v>
      </c>
      <c r="BC317" s="48" t="str">
        <f t="shared" ref="BC317:BD317" si="340">B317</f>
        <v>HIP_80459_</v>
      </c>
      <c r="BD317" s="106" t="str">
        <f t="shared" si="340"/>
        <v>G_202-48_</v>
      </c>
      <c r="BE317" s="137">
        <v>0.0</v>
      </c>
      <c r="BF317" s="48" t="s">
        <v>416</v>
      </c>
      <c r="BG317" s="50">
        <v>0.37160611</v>
      </c>
      <c r="BH317" s="50">
        <v>246.3526</v>
      </c>
      <c r="BI317" s="50">
        <v>54.304104</v>
      </c>
      <c r="BJ317" s="50">
        <v>5.32162046</v>
      </c>
      <c r="BK317" s="50">
        <v>5.14495379</v>
      </c>
      <c r="BL317" s="50">
        <v>5.14495379</v>
      </c>
      <c r="BM317" s="50">
        <v>1.0</v>
      </c>
      <c r="BN317" s="50">
        <v>418.15459</v>
      </c>
      <c r="BO317" s="50">
        <v>416.741257</v>
      </c>
      <c r="BP317" s="50">
        <v>52.0926571</v>
      </c>
      <c r="BQ317" s="50">
        <v>8.0</v>
      </c>
      <c r="BR317" s="50">
        <v>36.8369391</v>
      </c>
      <c r="BS317" s="50">
        <v>35.4236057</v>
      </c>
      <c r="BT317" s="50">
        <v>4.42795071</v>
      </c>
      <c r="BU317" s="50">
        <v>8.0</v>
      </c>
      <c r="BV317" s="152">
        <v>5.52595619</v>
      </c>
      <c r="BW317" s="50">
        <v>3.93595619</v>
      </c>
      <c r="BX317" s="50">
        <v>0.43732847</v>
      </c>
      <c r="BY317" s="50">
        <v>9.0</v>
      </c>
      <c r="BZ317" s="139">
        <f t="shared" si="19"/>
        <v>0.1119832434</v>
      </c>
      <c r="CA317" s="140">
        <f t="shared" si="20"/>
        <v>17.29816359</v>
      </c>
      <c r="CB317" s="141">
        <f t="shared" si="21"/>
        <v>19.96541863</v>
      </c>
      <c r="CC317" s="141">
        <f t="shared" si="22"/>
        <v>39.22965951</v>
      </c>
      <c r="CD317" s="187">
        <f t="shared" si="23"/>
        <v>0.1105422458</v>
      </c>
    </row>
    <row r="318" ht="15.75" customHeight="1">
      <c r="A318" s="111">
        <f t="shared" si="9"/>
        <v>3.374874666</v>
      </c>
      <c r="B318" s="112" t="s">
        <v>1371</v>
      </c>
      <c r="C318" s="112" t="s">
        <v>1372</v>
      </c>
      <c r="D318" s="113">
        <v>11.12</v>
      </c>
      <c r="E318" s="111">
        <v>1.746</v>
      </c>
      <c r="F318" s="111">
        <v>0.02</v>
      </c>
      <c r="G318" s="114">
        <v>296.3073</v>
      </c>
      <c r="H318" s="114">
        <v>0.0699</v>
      </c>
      <c r="I318" s="114" t="s">
        <v>577</v>
      </c>
      <c r="J318" s="115">
        <f t="shared" si="10"/>
        <v>13.47871176</v>
      </c>
      <c r="K318" s="116" t="s">
        <v>896</v>
      </c>
      <c r="L318" s="193" t="s">
        <v>1373</v>
      </c>
      <c r="M318" s="114" t="s">
        <v>1253</v>
      </c>
      <c r="N318" s="154">
        <v>-2.54</v>
      </c>
      <c r="O318" s="118">
        <f t="shared" si="11"/>
        <v>10.93871176</v>
      </c>
      <c r="P318" s="119">
        <f t="shared" si="12"/>
        <v>-2.479484702</v>
      </c>
      <c r="Q318" s="114" t="s">
        <v>205</v>
      </c>
      <c r="R318" s="120" t="s">
        <v>287</v>
      </c>
      <c r="S318" s="97" t="str">
        <f t="shared" si="4"/>
        <v>HIP_57548_</v>
      </c>
      <c r="T318" s="121">
        <v>1.0</v>
      </c>
      <c r="U318" s="120">
        <v>0.0</v>
      </c>
      <c r="V318" s="120">
        <v>0.0</v>
      </c>
      <c r="W318" s="120">
        <v>0.0</v>
      </c>
      <c r="X318" s="120">
        <v>0.0</v>
      </c>
      <c r="Y318" s="122">
        <f t="shared" si="13"/>
        <v>1</v>
      </c>
      <c r="Z318" s="146">
        <v>-5.282</v>
      </c>
      <c r="AA318" s="114" t="s">
        <v>353</v>
      </c>
      <c r="AB318" s="147">
        <v>2.2</v>
      </c>
      <c r="AC318" s="126" t="s">
        <v>1348</v>
      </c>
      <c r="AD318" s="127">
        <v>0.22</v>
      </c>
      <c r="AE318" s="104" t="str">
        <f t="shared" si="14"/>
        <v>M4V</v>
      </c>
      <c r="AF318" s="104" t="str">
        <f t="shared" si="5"/>
        <v>HIP_57548_</v>
      </c>
      <c r="AG318" s="103">
        <v>0.0</v>
      </c>
      <c r="AH318" s="104" t="str">
        <f t="shared" si="174"/>
        <v>Ross_128_</v>
      </c>
      <c r="AI318" s="197" t="s">
        <v>898</v>
      </c>
      <c r="AJ318" s="149">
        <v>3264.0</v>
      </c>
      <c r="AK318" s="45">
        <v>51.0</v>
      </c>
      <c r="AL318" s="3" t="s">
        <v>1057</v>
      </c>
      <c r="AM318" s="166"/>
      <c r="AN318" s="166">
        <v>5.09</v>
      </c>
      <c r="AO318" s="167">
        <v>0.07</v>
      </c>
      <c r="AP318" s="29" t="s">
        <v>1057</v>
      </c>
      <c r="AQ318" s="166">
        <v>-0.04</v>
      </c>
      <c r="AR318" s="167">
        <v>0.16</v>
      </c>
      <c r="AS318" s="29" t="s">
        <v>1057</v>
      </c>
      <c r="AT318" s="132">
        <f t="shared" si="15"/>
        <v>0.1800569932</v>
      </c>
      <c r="AU318" s="133">
        <v>0.0</v>
      </c>
      <c r="AV318" s="150">
        <v>0.0</v>
      </c>
      <c r="AW318" s="3">
        <v>1.0</v>
      </c>
      <c r="AX318" s="67">
        <v>2.0</v>
      </c>
      <c r="AY318" s="43">
        <v>0.0</v>
      </c>
      <c r="AZ318" s="43">
        <f t="shared" si="17"/>
        <v>3</v>
      </c>
      <c r="BA318" s="135">
        <f t="shared" si="7"/>
        <v>1</v>
      </c>
      <c r="BB318" s="151" t="s">
        <v>901</v>
      </c>
      <c r="BC318" s="48" t="str">
        <f t="shared" ref="BC318:BD318" si="341">B318</f>
        <v>HIP_57548_</v>
      </c>
      <c r="BD318" s="106" t="str">
        <f t="shared" si="341"/>
        <v>Ross_128_</v>
      </c>
      <c r="BE318" s="137">
        <v>0.0</v>
      </c>
      <c r="BF318" s="48" t="s">
        <v>332</v>
      </c>
      <c r="BG318" s="50">
        <v>0.22143439</v>
      </c>
      <c r="BH318" s="50">
        <v>176.93498</v>
      </c>
      <c r="BI318" s="50">
        <v>0.8045628</v>
      </c>
      <c r="BJ318" s="50">
        <v>6.68126821</v>
      </c>
      <c r="BK318" s="50">
        <v>5.97460154</v>
      </c>
      <c r="BL318" s="50">
        <v>1.49365039</v>
      </c>
      <c r="BM318" s="50">
        <v>4.0</v>
      </c>
      <c r="BN318" s="50">
        <v>121.515681</v>
      </c>
      <c r="BO318" s="50">
        <v>120.985681</v>
      </c>
      <c r="BP318" s="50">
        <v>40.3285604</v>
      </c>
      <c r="BQ318" s="50">
        <v>3.0</v>
      </c>
      <c r="BR318" s="152">
        <v>10.8294322</v>
      </c>
      <c r="BS318" s="50">
        <v>10.2994322</v>
      </c>
      <c r="BT318" s="50">
        <v>3.43314406</v>
      </c>
      <c r="BU318" s="50">
        <v>3.0</v>
      </c>
      <c r="BV318" s="152">
        <v>5.46876271</v>
      </c>
      <c r="BW318" s="50">
        <v>2.28876271</v>
      </c>
      <c r="BX318" s="50">
        <v>0.12715348</v>
      </c>
      <c r="BY318" s="50">
        <v>18.0</v>
      </c>
      <c r="BZ318" s="139">
        <f t="shared" si="19"/>
        <v>0.05757814232</v>
      </c>
      <c r="CA318" s="140">
        <f t="shared" si="20"/>
        <v>17.06082389</v>
      </c>
      <c r="CB318" s="141">
        <f t="shared" si="21"/>
        <v>10.75902507</v>
      </c>
      <c r="CC318" s="141">
        <f t="shared" si="22"/>
        <v>79.96497833</v>
      </c>
      <c r="CD318" s="174">
        <f t="shared" si="23"/>
        <v>0.2329182191</v>
      </c>
    </row>
    <row r="319" ht="15.75" customHeight="1">
      <c r="A319" s="104" t="str">
        <f t="shared" ref="A319:O319" si="342">A9</f>
        <v>#Distpc</v>
      </c>
      <c r="B319" s="104" t="str">
        <f t="shared" si="342"/>
        <v>HIP#</v>
      </c>
      <c r="C319" s="104" t="str">
        <f t="shared" si="342"/>
        <v>HD#</v>
      </c>
      <c r="D319" s="104" t="str">
        <f t="shared" si="342"/>
        <v>Vmag</v>
      </c>
      <c r="E319" s="104" t="str">
        <f t="shared" si="342"/>
        <v>B-V</v>
      </c>
      <c r="F319" s="104" t="str">
        <f t="shared" si="342"/>
        <v>eB-V</v>
      </c>
      <c r="G319" s="104" t="str">
        <f t="shared" si="342"/>
        <v>plx</v>
      </c>
      <c r="H319" s="104" t="str">
        <f t="shared" si="342"/>
        <v>eplx</v>
      </c>
      <c r="I319" s="104" t="str">
        <f t="shared" si="342"/>
        <v>Ref_plx</v>
      </c>
      <c r="J319" s="104" t="str">
        <f t="shared" si="342"/>
        <v>Mv</v>
      </c>
      <c r="K319" s="104" t="str">
        <f t="shared" si="342"/>
        <v>category</v>
      </c>
      <c r="L319" s="104" t="str">
        <f t="shared" si="342"/>
        <v>SpT</v>
      </c>
      <c r="M319" s="104" t="str">
        <f t="shared" si="342"/>
        <v>Ref_SpT</v>
      </c>
      <c r="N319" s="104" t="str">
        <f t="shared" si="342"/>
        <v>BCv</v>
      </c>
      <c r="O319" s="104" t="str">
        <f t="shared" si="342"/>
        <v>Mbol</v>
      </c>
      <c r="P319" s="104"/>
      <c r="Q319" s="104" t="str">
        <f t="shared" ref="Q319:AL319" si="343">Q9</f>
        <v>target lists</v>
      </c>
      <c r="R319" s="104" t="str">
        <f t="shared" si="343"/>
        <v>Habex#</v>
      </c>
      <c r="S319" s="204" t="str">
        <f t="shared" si="343"/>
        <v>HIP#</v>
      </c>
      <c r="T319" s="104" t="str">
        <f t="shared" si="343"/>
        <v>L-A</v>
      </c>
      <c r="U319" s="104" t="str">
        <f t="shared" si="343"/>
        <v>L-B</v>
      </c>
      <c r="V319" s="104" t="str">
        <f t="shared" si="343"/>
        <v>Hab</v>
      </c>
      <c r="W319" s="104" t="str">
        <f t="shared" si="343"/>
        <v>SR1</v>
      </c>
      <c r="X319" s="104" t="str">
        <f t="shared" si="343"/>
        <v>SR3</v>
      </c>
      <c r="Y319" s="104" t="str">
        <f t="shared" si="343"/>
        <v>#lists</v>
      </c>
      <c r="Z319" s="104" t="str">
        <f t="shared" si="343"/>
        <v>logR'HK</v>
      </c>
      <c r="AA319" s="104" t="str">
        <f t="shared" si="343"/>
        <v>RefR'HK</v>
      </c>
      <c r="AB319" s="205" t="str">
        <f t="shared" si="343"/>
        <v>vsini</v>
      </c>
      <c r="AC319" s="104" t="str">
        <f t="shared" si="343"/>
        <v>RefVsini</v>
      </c>
      <c r="AD319" s="206" t="str">
        <f t="shared" si="343"/>
        <v>Msun</v>
      </c>
      <c r="AE319" s="104" t="str">
        <f t="shared" si="343"/>
        <v>SpT</v>
      </c>
      <c r="AF319" s="104" t="str">
        <f t="shared" si="343"/>
        <v>HIP#</v>
      </c>
      <c r="AG319" s="104" t="str">
        <f t="shared" si="343"/>
        <v>Teff</v>
      </c>
      <c r="AH319" s="104" t="str">
        <f t="shared" si="343"/>
        <v>HD#</v>
      </c>
      <c r="AI319" s="104" t="str">
        <f t="shared" si="343"/>
        <v>notes</v>
      </c>
      <c r="AJ319" s="104" t="str">
        <f t="shared" si="343"/>
        <v>Teff</v>
      </c>
      <c r="AK319" s="104" t="str">
        <f t="shared" si="343"/>
        <v>eTeff</v>
      </c>
      <c r="AL319" s="104" t="str">
        <f t="shared" si="343"/>
        <v>ref_Teff</v>
      </c>
      <c r="AM319" s="104"/>
      <c r="AN319" s="104" t="str">
        <f t="shared" ref="AN319:AZ319" si="344">AN9</f>
        <v>log(g)</v>
      </c>
      <c r="AO319" s="104" t="str">
        <f t="shared" si="344"/>
        <v>elog(g)</v>
      </c>
      <c r="AP319" s="104" t="str">
        <f t="shared" si="344"/>
        <v>ref_logg</v>
      </c>
      <c r="AQ319" s="104" t="str">
        <f t="shared" si="344"/>
        <v>[Fe/H]</v>
      </c>
      <c r="AR319" s="104" t="str">
        <f t="shared" si="344"/>
        <v>e[Fe/H]</v>
      </c>
      <c r="AS319" s="104" t="str">
        <f t="shared" si="344"/>
        <v>ref_FeH</v>
      </c>
      <c r="AT319" s="104" t="str">
        <f t="shared" si="344"/>
        <v>Rsun</v>
      </c>
      <c r="AU319" s="104" t="str">
        <f t="shared" si="344"/>
        <v>Solar Twin?</v>
      </c>
      <c r="AV319" s="104" t="str">
        <f t="shared" si="344"/>
        <v>sigRV(AF,vsini)</v>
      </c>
      <c r="AW319" s="104" t="str">
        <f t="shared" si="344"/>
        <v>N(&lt;6500K)</v>
      </c>
      <c r="AX319" s="104" t="str">
        <f t="shared" si="344"/>
        <v>N(vsini)</v>
      </c>
      <c r="AY319" s="104" t="str">
        <f t="shared" si="344"/>
        <v>N(F7-K9)</v>
      </c>
      <c r="AZ319" s="104" t="str">
        <f t="shared" si="344"/>
        <v>N(Teff,vsini)</v>
      </c>
      <c r="BA319" s="106" t="str">
        <f t="shared" si="7"/>
        <v>#lists</v>
      </c>
      <c r="BB319" s="104" t="str">
        <f t="shared" ref="BB319:BC319" si="345">BB9</f>
        <v>Sample</v>
      </c>
      <c r="BC319" s="104" t="str">
        <f t="shared" si="345"/>
        <v>HIP#</v>
      </c>
      <c r="BD319" s="106" t="str">
        <f>C319</f>
        <v>HD#</v>
      </c>
      <c r="BE319" s="207" t="str">
        <f t="shared" ref="BE319:CC319" si="346">BE9</f>
        <v>NEID</v>
      </c>
      <c r="BF319" s="104" t="str">
        <f t="shared" si="346"/>
        <v>HIP</v>
      </c>
      <c r="BG319" s="104" t="str">
        <f t="shared" si="346"/>
        <v>solRad</v>
      </c>
      <c r="BH319" s="104" t="str">
        <f t="shared" si="346"/>
        <v>_RAJ2000</v>
      </c>
      <c r="BI319" s="104" t="str">
        <f t="shared" si="346"/>
        <v>_DEJ2000</v>
      </c>
      <c r="BJ319" s="104" t="str">
        <f t="shared" si="346"/>
        <v>ExpTime_NEIDWIYN</v>
      </c>
      <c r="BK319" s="104" t="str">
        <f t="shared" si="346"/>
        <v>SkyTime_NEIDWIYN</v>
      </c>
      <c r="BL319" s="104" t="str">
        <f t="shared" si="346"/>
        <v>SingleExposure_NEIDWIYN</v>
      </c>
      <c r="BM319" s="104" t="str">
        <f t="shared" si="346"/>
        <v>NumberofExposures_NEIDWIYN</v>
      </c>
      <c r="BN319" s="104" t="str">
        <f t="shared" si="346"/>
        <v>ExpTime_SNEIDWIYN</v>
      </c>
      <c r="BO319" s="104" t="str">
        <f t="shared" si="346"/>
        <v>SkyTime_SNEIDWIYN</v>
      </c>
      <c r="BP319" s="104" t="str">
        <f t="shared" si="346"/>
        <v>SingleExposure_SNEIDWIYN</v>
      </c>
      <c r="BQ319" s="104" t="str">
        <f t="shared" si="346"/>
        <v>NumberofExposures_SNEIDWIYN</v>
      </c>
      <c r="BR319" s="104" t="str">
        <f t="shared" si="346"/>
        <v>ExpTime_SNEIDLBT</v>
      </c>
      <c r="BS319" s="104" t="str">
        <f t="shared" si="346"/>
        <v>SkyTime_SNEIDLBT</v>
      </c>
      <c r="BT319" s="104" t="str">
        <f t="shared" si="346"/>
        <v>SingleExposure_SNEIDLBT</v>
      </c>
      <c r="BU319" s="104" t="str">
        <f t="shared" si="346"/>
        <v>NumberofExposures_SNEIDLBT</v>
      </c>
      <c r="BV319" s="104" t="str">
        <f t="shared" si="346"/>
        <v>ExpTime_NEIDLBT</v>
      </c>
      <c r="BW319" s="104" t="str">
        <f t="shared" si="346"/>
        <v>SkyTime_NEIDLBT</v>
      </c>
      <c r="BX319" s="104" t="str">
        <f t="shared" si="346"/>
        <v>SingleExposure_NEIDLBT</v>
      </c>
      <c r="BY319" s="104" t="str">
        <f t="shared" si="346"/>
        <v>NumberofExposures_NEIDLBT</v>
      </c>
      <c r="BZ319" s="208" t="str">
        <f t="shared" si="346"/>
        <v>a(au)</v>
      </c>
      <c r="CA319" s="104" t="str">
        <f t="shared" si="346"/>
        <v>sep(mas)</v>
      </c>
      <c r="CB319" s="104" t="str">
        <f t="shared" si="346"/>
        <v>P(day)</v>
      </c>
      <c r="CC319" s="104" t="str">
        <f t="shared" si="346"/>
        <v>K(cm/s)</v>
      </c>
      <c r="CD319" s="209"/>
    </row>
    <row r="320" ht="15.75" customHeight="1">
      <c r="R320" s="11"/>
      <c r="S320" s="13"/>
      <c r="T320" s="11" t="str">
        <f t="shared" ref="T320:Z320" si="347">T8</f>
        <v>Target Lists</v>
      </c>
      <c r="U320" s="11" t="str">
        <f t="shared" si="347"/>
        <v/>
      </c>
      <c r="V320" s="11" t="str">
        <f t="shared" si="347"/>
        <v/>
      </c>
      <c r="W320" s="11" t="str">
        <f t="shared" si="347"/>
        <v/>
      </c>
      <c r="X320" s="11" t="str">
        <f t="shared" si="347"/>
        <v/>
      </c>
      <c r="Y320" s="11" t="str">
        <f t="shared" si="347"/>
        <v>~Priority (5=highest,1=lowest)</v>
      </c>
      <c r="Z320" s="11" t="str">
        <f t="shared" si="347"/>
        <v/>
      </c>
      <c r="AB320" s="210"/>
      <c r="AC320" s="21"/>
      <c r="AD320" s="1"/>
      <c r="AE320" s="23"/>
      <c r="AF320" s="23"/>
      <c r="AG320" s="23"/>
      <c r="AH320" s="23"/>
      <c r="AJ320" s="28"/>
      <c r="AK320" s="28"/>
      <c r="AM320" s="28"/>
      <c r="AN320" s="28"/>
      <c r="AO320" s="28"/>
      <c r="AQ320" s="28"/>
      <c r="AR320" s="28"/>
      <c r="AX320" s="23"/>
      <c r="BE320" s="30"/>
      <c r="BZ320" s="31"/>
      <c r="CD320" s="33"/>
    </row>
    <row r="321" ht="15.75" customHeight="1">
      <c r="R321" s="11"/>
      <c r="S321" s="13"/>
      <c r="T321" s="11"/>
      <c r="U321" s="11"/>
      <c r="V321" s="11"/>
      <c r="W321" s="11"/>
      <c r="X321" s="11"/>
      <c r="Y321" s="1"/>
      <c r="AB321" s="210"/>
      <c r="AC321" s="21"/>
      <c r="AD321" s="1"/>
      <c r="AE321" s="23"/>
      <c r="AF321" s="23"/>
      <c r="AG321" s="23"/>
      <c r="AH321" s="23"/>
      <c r="AJ321" s="28"/>
      <c r="AK321" s="28"/>
      <c r="AM321" s="28"/>
      <c r="AN321" s="28"/>
      <c r="AO321" s="28"/>
      <c r="AQ321" s="28"/>
      <c r="AR321" s="28"/>
      <c r="AX321" s="23"/>
      <c r="BD321" s="3"/>
      <c r="BE321" s="25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211"/>
      <c r="CA321" s="3"/>
      <c r="CB321" s="3"/>
      <c r="CC321" s="3"/>
      <c r="CD321" s="212"/>
    </row>
    <row r="322" ht="15.75" customHeight="1">
      <c r="A322" s="213">
        <f>average(A303:A318)</f>
        <v>5.156915429</v>
      </c>
      <c r="D322" s="214">
        <f>median(D303:D318)</f>
        <v>9.745</v>
      </c>
      <c r="R322" s="11"/>
      <c r="S322" s="13"/>
      <c r="T322" s="11"/>
      <c r="U322" s="11"/>
      <c r="V322" s="11"/>
      <c r="W322" s="11"/>
      <c r="X322" s="11"/>
      <c r="Y322" s="1"/>
      <c r="AB322" s="210"/>
      <c r="AC322" s="21"/>
      <c r="AD322" s="1"/>
      <c r="AE322" s="23"/>
      <c r="AF322" s="23"/>
      <c r="AG322" s="23"/>
      <c r="AH322" s="23"/>
      <c r="AJ322" s="28"/>
      <c r="AK322" s="28"/>
      <c r="AM322" s="28"/>
      <c r="AN322" s="28"/>
      <c r="AO322" s="28"/>
      <c r="AQ322" s="28"/>
      <c r="AR322" s="28"/>
      <c r="AX322" s="23"/>
      <c r="BD322" s="3"/>
      <c r="BE322" s="25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211"/>
      <c r="CA322" s="3"/>
      <c r="CB322" s="3"/>
      <c r="CC322" s="3"/>
      <c r="CD322" s="212"/>
    </row>
    <row r="323" ht="15.75" customHeight="1">
      <c r="A323" s="213">
        <f>median(A303:A318)</f>
        <v>4.78817202</v>
      </c>
      <c r="R323" s="11"/>
      <c r="S323" s="13"/>
      <c r="T323" s="11"/>
      <c r="U323" s="11"/>
      <c r="V323" s="11"/>
      <c r="W323" s="11"/>
      <c r="X323" s="11"/>
      <c r="Y323" s="1"/>
      <c r="AB323" s="210"/>
      <c r="AC323" s="21"/>
      <c r="AD323" s="1"/>
      <c r="AE323" s="23"/>
      <c r="AF323" s="23"/>
      <c r="AG323" s="23"/>
      <c r="AH323" s="23"/>
      <c r="AJ323" s="28"/>
      <c r="AK323" s="28"/>
      <c r="AM323" s="28"/>
      <c r="AN323" s="28"/>
      <c r="AO323" s="28"/>
      <c r="AQ323" s="28"/>
      <c r="AR323" s="28"/>
      <c r="AX323" s="23"/>
      <c r="BD323" s="3"/>
      <c r="BE323" s="25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211"/>
      <c r="CA323" s="3"/>
      <c r="CB323" s="3"/>
      <c r="CC323" s="3"/>
      <c r="CD323" s="212"/>
    </row>
    <row r="324" ht="15.75" customHeight="1">
      <c r="R324" s="11"/>
      <c r="S324" s="13"/>
      <c r="T324" s="11"/>
      <c r="U324" s="11"/>
      <c r="V324" s="11"/>
      <c r="W324" s="11"/>
      <c r="X324" s="11"/>
      <c r="Y324" s="1"/>
      <c r="AB324" s="210"/>
      <c r="AC324" s="21"/>
      <c r="AD324" s="1"/>
      <c r="AE324" s="23"/>
      <c r="AF324" s="23"/>
      <c r="AG324" s="23"/>
      <c r="AH324" s="23"/>
      <c r="AJ324" s="28"/>
      <c r="AK324" s="28"/>
      <c r="AM324" s="28"/>
      <c r="AN324" s="28"/>
      <c r="AO324" s="28"/>
      <c r="AQ324" s="28"/>
      <c r="AR324" s="28"/>
      <c r="AX324" s="23"/>
      <c r="BD324" s="3"/>
      <c r="BE324" s="25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211"/>
      <c r="CA324" s="3"/>
      <c r="CB324" s="3"/>
      <c r="CC324" s="3"/>
      <c r="CD324" s="212"/>
    </row>
    <row r="325" ht="15.75" customHeight="1">
      <c r="R325" s="11"/>
      <c r="S325" s="13"/>
      <c r="T325" s="11"/>
      <c r="U325" s="11"/>
      <c r="V325" s="11"/>
      <c r="W325" s="11"/>
      <c r="X325" s="11"/>
      <c r="Y325" s="1"/>
      <c r="AB325" s="210"/>
      <c r="AC325" s="21"/>
      <c r="AD325" s="1"/>
      <c r="AE325" s="23"/>
      <c r="AF325" s="23"/>
      <c r="AG325" s="23"/>
      <c r="AH325" s="23"/>
      <c r="AJ325" s="28"/>
      <c r="AK325" s="28"/>
      <c r="AM325" s="28"/>
      <c r="AN325" s="28"/>
      <c r="AO325" s="28"/>
      <c r="AQ325" s="28"/>
      <c r="AR325" s="28"/>
      <c r="AX325" s="23"/>
      <c r="BD325" s="3"/>
      <c r="BE325" s="25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211"/>
      <c r="CA325" s="3"/>
      <c r="CB325" s="3"/>
      <c r="CC325" s="3"/>
      <c r="CD325" s="212"/>
    </row>
    <row r="326" ht="15.75" customHeight="1">
      <c r="R326" s="11"/>
      <c r="S326" s="13"/>
      <c r="T326" s="11"/>
      <c r="U326" s="11"/>
      <c r="V326" s="11"/>
      <c r="W326" s="11"/>
      <c r="X326" s="11"/>
      <c r="Y326" s="1"/>
      <c r="AB326" s="210"/>
      <c r="AC326" s="21"/>
      <c r="AD326" s="1"/>
      <c r="AE326" s="23"/>
      <c r="AF326" s="23"/>
      <c r="AG326" s="23"/>
      <c r="AH326" s="23"/>
      <c r="AJ326" s="28"/>
      <c r="AK326" s="28"/>
      <c r="AM326" s="28"/>
      <c r="AN326" s="28"/>
      <c r="AO326" s="28"/>
      <c r="AQ326" s="28"/>
      <c r="AR326" s="28"/>
      <c r="AX326" s="23"/>
      <c r="BD326" s="3"/>
      <c r="BE326" s="25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211"/>
      <c r="CA326" s="3"/>
      <c r="CB326" s="3"/>
      <c r="CC326" s="3"/>
      <c r="CD326" s="212"/>
    </row>
    <row r="327" ht="15.75" customHeight="1">
      <c r="R327" s="11"/>
      <c r="S327" s="13"/>
      <c r="T327" s="11"/>
      <c r="U327" s="11"/>
      <c r="V327" s="11"/>
      <c r="W327" s="11"/>
      <c r="X327" s="11"/>
      <c r="Y327" s="1"/>
      <c r="AB327" s="210"/>
      <c r="AC327" s="21"/>
      <c r="AD327" s="1"/>
      <c r="AE327" s="23"/>
      <c r="AF327" s="23"/>
      <c r="AG327" s="23"/>
      <c r="AH327" s="23"/>
      <c r="AJ327" s="28"/>
      <c r="AK327" s="28"/>
      <c r="AM327" s="28"/>
      <c r="AN327" s="28"/>
      <c r="AO327" s="28"/>
      <c r="AQ327" s="28"/>
      <c r="AR327" s="28"/>
      <c r="AX327" s="23"/>
      <c r="BD327" s="3"/>
      <c r="BE327" s="25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211"/>
      <c r="CA327" s="3"/>
      <c r="CB327" s="3"/>
      <c r="CC327" s="3"/>
      <c r="CD327" s="212"/>
    </row>
    <row r="328" ht="15.75" customHeight="1">
      <c r="R328" s="11"/>
      <c r="S328" s="13"/>
      <c r="T328" s="11"/>
      <c r="U328" s="11"/>
      <c r="V328" s="11"/>
      <c r="W328" s="11"/>
      <c r="X328" s="11"/>
      <c r="Y328" s="1"/>
      <c r="AB328" s="210"/>
      <c r="AC328" s="21"/>
      <c r="AD328" s="1"/>
      <c r="AE328" s="23"/>
      <c r="AF328" s="23"/>
      <c r="AG328" s="23"/>
      <c r="AH328" s="23"/>
      <c r="AJ328" s="28"/>
      <c r="AK328" s="28"/>
      <c r="AM328" s="28"/>
      <c r="AN328" s="28"/>
      <c r="AO328" s="28"/>
      <c r="AQ328" s="28"/>
      <c r="AR328" s="28"/>
      <c r="AX328" s="23"/>
      <c r="BD328" s="3"/>
      <c r="BE328" s="25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211"/>
      <c r="CA328" s="3"/>
      <c r="CB328" s="3"/>
      <c r="CC328" s="3"/>
      <c r="CD328" s="212"/>
    </row>
    <row r="329" ht="15.75" customHeight="1">
      <c r="R329" s="11"/>
      <c r="S329" s="13"/>
      <c r="T329" s="11"/>
      <c r="U329" s="11"/>
      <c r="V329" s="11"/>
      <c r="W329" s="11"/>
      <c r="X329" s="11"/>
      <c r="Y329" s="1"/>
      <c r="AB329" s="210"/>
      <c r="AC329" s="21"/>
      <c r="AD329" s="1"/>
      <c r="AE329" s="23"/>
      <c r="AF329" s="23"/>
      <c r="AG329" s="23"/>
      <c r="AH329" s="23"/>
      <c r="AJ329" s="28"/>
      <c r="AK329" s="28"/>
      <c r="AM329" s="28"/>
      <c r="AN329" s="28"/>
      <c r="AO329" s="28"/>
      <c r="AQ329" s="28"/>
      <c r="AR329" s="28"/>
      <c r="AX329" s="23"/>
      <c r="BD329" s="29"/>
      <c r="BE329" s="16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82"/>
      <c r="CA329" s="29"/>
      <c r="CB329" s="29"/>
      <c r="CC329" s="29"/>
      <c r="CD329" s="215"/>
    </row>
    <row r="330" ht="15.75" customHeight="1">
      <c r="R330" s="11"/>
      <c r="S330" s="13"/>
      <c r="T330" s="11"/>
      <c r="U330" s="11"/>
      <c r="V330" s="11"/>
      <c r="W330" s="11"/>
      <c r="X330" s="11"/>
      <c r="Y330" s="1"/>
      <c r="AB330" s="210"/>
      <c r="AC330" s="21"/>
      <c r="AD330" s="1"/>
      <c r="AE330" s="23"/>
      <c r="AF330" s="23"/>
      <c r="AG330" s="23"/>
      <c r="AH330" s="23"/>
      <c r="AJ330" s="28"/>
      <c r="AK330" s="28"/>
      <c r="AM330" s="28"/>
      <c r="AN330" s="28"/>
      <c r="AO330" s="28"/>
      <c r="AQ330" s="28"/>
      <c r="AR330" s="28"/>
      <c r="AX330" s="23"/>
      <c r="BD330" s="216"/>
      <c r="BE330" s="217"/>
      <c r="BF330" s="216"/>
      <c r="BG330" s="216"/>
      <c r="BH330" s="216"/>
      <c r="BI330" s="216"/>
      <c r="BJ330" s="216"/>
      <c r="BK330" s="216"/>
      <c r="BL330" s="216"/>
      <c r="BM330" s="216"/>
      <c r="BN330" s="216"/>
      <c r="BO330" s="216"/>
      <c r="BP330" s="216"/>
      <c r="BQ330" s="216"/>
      <c r="BR330" s="216"/>
      <c r="BS330" s="216"/>
      <c r="BT330" s="216"/>
      <c r="BU330" s="216"/>
      <c r="BV330" s="216"/>
      <c r="BW330" s="216"/>
      <c r="BX330" s="216"/>
      <c r="BY330" s="216"/>
      <c r="BZ330" s="218"/>
      <c r="CA330" s="216"/>
      <c r="CB330" s="216"/>
      <c r="CC330" s="216"/>
      <c r="CD330" s="209"/>
    </row>
    <row r="331" ht="15.75" customHeight="1">
      <c r="R331" s="11"/>
      <c r="S331" s="13"/>
      <c r="T331" s="11"/>
      <c r="U331" s="11"/>
      <c r="V331" s="11"/>
      <c r="W331" s="11"/>
      <c r="X331" s="11"/>
      <c r="Y331" s="1"/>
      <c r="AB331" s="210"/>
      <c r="AC331" s="21"/>
      <c r="AD331" s="1"/>
      <c r="AE331" s="23"/>
      <c r="AF331" s="23"/>
      <c r="AG331" s="23"/>
      <c r="AH331" s="23"/>
      <c r="AJ331" s="28"/>
      <c r="AK331" s="28"/>
      <c r="AM331" s="28"/>
      <c r="AN331" s="28"/>
      <c r="AO331" s="28"/>
      <c r="AQ331" s="28"/>
      <c r="AR331" s="28"/>
      <c r="AX331" s="23"/>
      <c r="BE331" s="30"/>
      <c r="BZ331" s="31"/>
      <c r="CD331" s="33"/>
    </row>
    <row r="332" ht="15.75" customHeight="1">
      <c r="R332" s="11"/>
      <c r="S332" s="13"/>
      <c r="T332" s="11"/>
      <c r="U332" s="11"/>
      <c r="V332" s="11"/>
      <c r="W332" s="11"/>
      <c r="X332" s="11"/>
      <c r="Y332" s="1"/>
      <c r="AB332" s="210"/>
      <c r="AC332" s="21"/>
      <c r="AD332" s="1"/>
      <c r="AE332" s="23"/>
      <c r="AF332" s="23"/>
      <c r="AG332" s="23"/>
      <c r="AH332" s="23"/>
      <c r="AJ332" s="28"/>
      <c r="AK332" s="28"/>
      <c r="AM332" s="28"/>
      <c r="AN332" s="28"/>
      <c r="AO332" s="28"/>
      <c r="AQ332" s="28"/>
      <c r="AR332" s="28"/>
      <c r="AX332" s="23"/>
      <c r="BE332" s="30"/>
      <c r="BZ332" s="31"/>
      <c r="CD332" s="33"/>
    </row>
    <row r="333" ht="15.75" customHeight="1">
      <c r="R333" s="11"/>
      <c r="S333" s="13"/>
      <c r="T333" s="11"/>
      <c r="U333" s="11"/>
      <c r="V333" s="11"/>
      <c r="W333" s="11"/>
      <c r="X333" s="11"/>
      <c r="Y333" s="1"/>
      <c r="AB333" s="210"/>
      <c r="AC333" s="21"/>
      <c r="AD333" s="1"/>
      <c r="AE333" s="23"/>
      <c r="AF333" s="23"/>
      <c r="AG333" s="23"/>
      <c r="AH333" s="23"/>
      <c r="AJ333" s="28"/>
      <c r="AK333" s="28"/>
      <c r="AM333" s="28"/>
      <c r="AN333" s="28"/>
      <c r="AO333" s="28"/>
      <c r="AQ333" s="28"/>
      <c r="AR333" s="28"/>
      <c r="AX333" s="23"/>
      <c r="BE333" s="30"/>
      <c r="BZ333" s="31"/>
      <c r="CD333" s="33"/>
    </row>
    <row r="334" ht="15.75" customHeight="1">
      <c r="R334" s="11"/>
      <c r="S334" s="13"/>
      <c r="T334" s="11"/>
      <c r="U334" s="11"/>
      <c r="V334" s="11"/>
      <c r="W334" s="11"/>
      <c r="X334" s="11"/>
      <c r="Y334" s="1"/>
      <c r="AB334" s="210"/>
      <c r="AC334" s="21"/>
      <c r="AD334" s="1"/>
      <c r="AE334" s="23"/>
      <c r="AF334" s="23"/>
      <c r="AG334" s="23"/>
      <c r="AH334" s="23"/>
      <c r="AJ334" s="28"/>
      <c r="AK334" s="28"/>
      <c r="AM334" s="28"/>
      <c r="AN334" s="28"/>
      <c r="AO334" s="28"/>
      <c r="AQ334" s="28"/>
      <c r="AR334" s="28"/>
      <c r="AX334" s="23"/>
      <c r="BE334" s="30"/>
      <c r="BZ334" s="31"/>
      <c r="CD334" s="33"/>
    </row>
    <row r="335" ht="15.75" customHeight="1">
      <c r="R335" s="11"/>
      <c r="S335" s="13"/>
      <c r="T335" s="11"/>
      <c r="U335" s="11"/>
      <c r="V335" s="11"/>
      <c r="W335" s="11"/>
      <c r="X335" s="11"/>
      <c r="Y335" s="1"/>
      <c r="AB335" s="210"/>
      <c r="AC335" s="21"/>
      <c r="AD335" s="1"/>
      <c r="AE335" s="23"/>
      <c r="AF335" s="23"/>
      <c r="AG335" s="23"/>
      <c r="AH335" s="23"/>
      <c r="AJ335" s="28"/>
      <c r="AK335" s="28"/>
      <c r="AM335" s="28"/>
      <c r="AN335" s="28"/>
      <c r="AO335" s="28"/>
      <c r="AQ335" s="28"/>
      <c r="AR335" s="28"/>
      <c r="AX335" s="23"/>
      <c r="BE335" s="30"/>
      <c r="BZ335" s="31"/>
      <c r="CD335" s="33"/>
    </row>
    <row r="336" ht="15.75" customHeight="1">
      <c r="R336" s="11"/>
      <c r="S336" s="13"/>
      <c r="T336" s="11"/>
      <c r="U336" s="11"/>
      <c r="V336" s="11"/>
      <c r="W336" s="11"/>
      <c r="X336" s="11"/>
      <c r="Y336" s="1"/>
      <c r="AB336" s="210"/>
      <c r="AC336" s="21"/>
      <c r="AD336" s="1"/>
      <c r="AE336" s="23"/>
      <c r="AF336" s="23"/>
      <c r="AG336" s="23"/>
      <c r="AH336" s="23"/>
      <c r="AJ336" s="28"/>
      <c r="AK336" s="28"/>
      <c r="AM336" s="28"/>
      <c r="AN336" s="28"/>
      <c r="AO336" s="28"/>
      <c r="AQ336" s="28"/>
      <c r="AR336" s="28"/>
      <c r="AX336" s="23"/>
      <c r="BE336" s="30"/>
      <c r="BZ336" s="31"/>
      <c r="CD336" s="33"/>
    </row>
    <row r="337" ht="15.75" customHeight="1">
      <c r="R337" s="11"/>
      <c r="S337" s="13"/>
      <c r="T337" s="11"/>
      <c r="U337" s="11"/>
      <c r="V337" s="11"/>
      <c r="W337" s="11"/>
      <c r="X337" s="11"/>
      <c r="Y337" s="1"/>
      <c r="AB337" s="210"/>
      <c r="AC337" s="21"/>
      <c r="AD337" s="1"/>
      <c r="AE337" s="23"/>
      <c r="AF337" s="23"/>
      <c r="AG337" s="23"/>
      <c r="AH337" s="23"/>
      <c r="AJ337" s="28"/>
      <c r="AK337" s="28"/>
      <c r="AM337" s="28"/>
      <c r="AN337" s="28"/>
      <c r="AO337" s="28"/>
      <c r="AQ337" s="28"/>
      <c r="AR337" s="28"/>
      <c r="AX337" s="23"/>
      <c r="BE337" s="30"/>
      <c r="BZ337" s="31"/>
      <c r="CD337" s="33"/>
    </row>
    <row r="338" ht="15.75" customHeight="1">
      <c r="R338" s="11"/>
      <c r="S338" s="13"/>
      <c r="T338" s="11"/>
      <c r="U338" s="11"/>
      <c r="V338" s="11"/>
      <c r="W338" s="11"/>
      <c r="X338" s="11"/>
      <c r="Y338" s="1"/>
      <c r="AB338" s="210"/>
      <c r="AC338" s="21"/>
      <c r="AD338" s="1"/>
      <c r="AE338" s="23"/>
      <c r="AF338" s="23"/>
      <c r="AG338" s="23"/>
      <c r="AH338" s="23"/>
      <c r="AJ338" s="28"/>
      <c r="AK338" s="28"/>
      <c r="AM338" s="28"/>
      <c r="AN338" s="28"/>
      <c r="AO338" s="28"/>
      <c r="AQ338" s="28"/>
      <c r="AR338" s="28"/>
      <c r="AX338" s="23"/>
      <c r="BE338" s="30"/>
      <c r="BZ338" s="31"/>
      <c r="CD338" s="33"/>
    </row>
    <row r="339" ht="15.75" customHeight="1">
      <c r="R339" s="11"/>
      <c r="S339" s="13"/>
      <c r="T339" s="11"/>
      <c r="U339" s="11"/>
      <c r="V339" s="11"/>
      <c r="W339" s="11"/>
      <c r="X339" s="11"/>
      <c r="Y339" s="1"/>
      <c r="AB339" s="210"/>
      <c r="AC339" s="21"/>
      <c r="AD339" s="1"/>
      <c r="AE339" s="23"/>
      <c r="AF339" s="23"/>
      <c r="AG339" s="23"/>
      <c r="AH339" s="23"/>
      <c r="AJ339" s="28"/>
      <c r="AK339" s="28"/>
      <c r="AM339" s="28"/>
      <c r="AN339" s="28"/>
      <c r="AO339" s="28"/>
      <c r="AQ339" s="28"/>
      <c r="AR339" s="28"/>
      <c r="AX339" s="23"/>
      <c r="BE339" s="30"/>
      <c r="BZ339" s="31"/>
      <c r="CD339" s="33"/>
    </row>
    <row r="340" ht="15.75" customHeight="1">
      <c r="R340" s="11"/>
      <c r="S340" s="13"/>
      <c r="T340" s="11"/>
      <c r="U340" s="11"/>
      <c r="V340" s="11"/>
      <c r="W340" s="11"/>
      <c r="X340" s="11"/>
      <c r="Y340" s="1"/>
      <c r="AB340" s="210"/>
      <c r="AC340" s="21"/>
      <c r="AD340" s="1"/>
      <c r="AE340" s="23"/>
      <c r="AF340" s="23"/>
      <c r="AG340" s="23"/>
      <c r="AH340" s="23"/>
      <c r="AJ340" s="28"/>
      <c r="AK340" s="28"/>
      <c r="AM340" s="28"/>
      <c r="AN340" s="28"/>
      <c r="AO340" s="28"/>
      <c r="AQ340" s="28"/>
      <c r="AR340" s="28"/>
      <c r="AX340" s="23"/>
      <c r="BE340" s="30"/>
      <c r="BZ340" s="31"/>
      <c r="CD340" s="33"/>
    </row>
    <row r="341" ht="15.75" customHeight="1">
      <c r="R341" s="11"/>
      <c r="S341" s="13"/>
      <c r="T341" s="11"/>
      <c r="U341" s="11"/>
      <c r="V341" s="11"/>
      <c r="W341" s="11"/>
      <c r="X341" s="11"/>
      <c r="Y341" s="1"/>
      <c r="AB341" s="210"/>
      <c r="AC341" s="21"/>
      <c r="AD341" s="1"/>
      <c r="AE341" s="23"/>
      <c r="AF341" s="23"/>
      <c r="AG341" s="23"/>
      <c r="AH341" s="23"/>
      <c r="AJ341" s="28"/>
      <c r="AK341" s="28"/>
      <c r="AM341" s="28"/>
      <c r="AN341" s="28"/>
      <c r="AO341" s="28"/>
      <c r="AQ341" s="28"/>
      <c r="AR341" s="28"/>
      <c r="AX341" s="23"/>
      <c r="BE341" s="30"/>
      <c r="BZ341" s="31"/>
      <c r="CD341" s="33"/>
    </row>
    <row r="342" ht="15.75" customHeight="1">
      <c r="R342" s="11"/>
      <c r="S342" s="13"/>
      <c r="T342" s="11"/>
      <c r="U342" s="11"/>
      <c r="V342" s="11"/>
      <c r="W342" s="11"/>
      <c r="X342" s="11"/>
      <c r="Y342" s="1"/>
      <c r="AB342" s="210"/>
      <c r="AC342" s="21"/>
      <c r="AD342" s="1"/>
      <c r="AE342" s="23"/>
      <c r="AF342" s="23"/>
      <c r="AG342" s="23"/>
      <c r="AH342" s="23"/>
      <c r="AJ342" s="28"/>
      <c r="AK342" s="28"/>
      <c r="AM342" s="28"/>
      <c r="AN342" s="28"/>
      <c r="AO342" s="28"/>
      <c r="AQ342" s="28"/>
      <c r="AR342" s="28"/>
      <c r="AX342" s="23"/>
      <c r="BE342" s="30"/>
      <c r="BZ342" s="31"/>
      <c r="CD342" s="33"/>
    </row>
    <row r="343" ht="15.75" customHeight="1">
      <c r="R343" s="11"/>
      <c r="S343" s="13"/>
      <c r="T343" s="11"/>
      <c r="U343" s="11"/>
      <c r="V343" s="11"/>
      <c r="W343" s="11"/>
      <c r="X343" s="11"/>
      <c r="Y343" s="1"/>
      <c r="AB343" s="210"/>
      <c r="AC343" s="21"/>
      <c r="AD343" s="1"/>
      <c r="AE343" s="23"/>
      <c r="AF343" s="23"/>
      <c r="AG343" s="23"/>
      <c r="AH343" s="23"/>
      <c r="AJ343" s="28"/>
      <c r="AK343" s="28"/>
      <c r="AM343" s="28"/>
      <c r="AN343" s="28"/>
      <c r="AO343" s="28"/>
      <c r="AQ343" s="28"/>
      <c r="AR343" s="28"/>
      <c r="AX343" s="23"/>
      <c r="BE343" s="30"/>
      <c r="BZ343" s="31"/>
      <c r="CD343" s="33"/>
    </row>
    <row r="344" ht="15.75" customHeight="1">
      <c r="R344" s="11"/>
      <c r="S344" s="13"/>
      <c r="T344" s="11"/>
      <c r="U344" s="11"/>
      <c r="V344" s="11"/>
      <c r="W344" s="11"/>
      <c r="X344" s="11"/>
      <c r="Y344" s="1"/>
      <c r="AB344" s="210"/>
      <c r="AC344" s="21"/>
      <c r="AD344" s="1"/>
      <c r="AE344" s="23"/>
      <c r="AF344" s="23"/>
      <c r="AG344" s="23"/>
      <c r="AH344" s="23"/>
      <c r="AJ344" s="28"/>
      <c r="AK344" s="28"/>
      <c r="AM344" s="28"/>
      <c r="AN344" s="28"/>
      <c r="AO344" s="28"/>
      <c r="AQ344" s="28"/>
      <c r="AR344" s="28"/>
      <c r="AX344" s="23"/>
      <c r="BE344" s="30"/>
      <c r="BZ344" s="31"/>
      <c r="CD344" s="33"/>
    </row>
    <row r="345" ht="15.75" customHeight="1">
      <c r="R345" s="11"/>
      <c r="S345" s="13"/>
      <c r="T345" s="11"/>
      <c r="U345" s="11"/>
      <c r="V345" s="11"/>
      <c r="W345" s="11"/>
      <c r="X345" s="11"/>
      <c r="Y345" s="1"/>
      <c r="AB345" s="210"/>
      <c r="AC345" s="21"/>
      <c r="AD345" s="1"/>
      <c r="AE345" s="23"/>
      <c r="AF345" s="23"/>
      <c r="AG345" s="23"/>
      <c r="AH345" s="23"/>
      <c r="AJ345" s="28"/>
      <c r="AK345" s="28"/>
      <c r="AM345" s="28"/>
      <c r="AN345" s="28"/>
      <c r="AO345" s="28"/>
      <c r="AQ345" s="28"/>
      <c r="AR345" s="28"/>
      <c r="AX345" s="23"/>
      <c r="BE345" s="30"/>
      <c r="BZ345" s="31"/>
      <c r="CD345" s="33"/>
    </row>
    <row r="346" ht="15.75" customHeight="1">
      <c r="R346" s="11"/>
      <c r="S346" s="13"/>
      <c r="T346" s="11"/>
      <c r="U346" s="11"/>
      <c r="V346" s="11"/>
      <c r="W346" s="11"/>
      <c r="X346" s="11"/>
      <c r="Y346" s="1"/>
      <c r="AB346" s="210"/>
      <c r="AC346" s="21"/>
      <c r="AD346" s="1"/>
      <c r="AE346" s="23"/>
      <c r="AF346" s="23"/>
      <c r="AG346" s="23"/>
      <c r="AH346" s="23"/>
      <c r="AJ346" s="28"/>
      <c r="AK346" s="28"/>
      <c r="AM346" s="28"/>
      <c r="AN346" s="28"/>
      <c r="AO346" s="28"/>
      <c r="AQ346" s="28"/>
      <c r="AR346" s="28"/>
      <c r="AX346" s="23"/>
      <c r="BE346" s="30"/>
      <c r="BZ346" s="31"/>
      <c r="CD346" s="33"/>
    </row>
    <row r="347" ht="15.75" customHeight="1">
      <c r="R347" s="11"/>
      <c r="S347" s="13"/>
      <c r="T347" s="11"/>
      <c r="U347" s="11"/>
      <c r="V347" s="11"/>
      <c r="W347" s="11"/>
      <c r="X347" s="11"/>
      <c r="Y347" s="1"/>
      <c r="AB347" s="210"/>
      <c r="AC347" s="21"/>
      <c r="AD347" s="1"/>
      <c r="AE347" s="23"/>
      <c r="AF347" s="23"/>
      <c r="AG347" s="23"/>
      <c r="AH347" s="23"/>
      <c r="AJ347" s="28"/>
      <c r="AK347" s="28"/>
      <c r="AM347" s="28"/>
      <c r="AN347" s="28"/>
      <c r="AO347" s="28"/>
      <c r="AQ347" s="28"/>
      <c r="AR347" s="28"/>
      <c r="AX347" s="23"/>
      <c r="BE347" s="30"/>
      <c r="BZ347" s="31"/>
      <c r="CD347" s="33"/>
    </row>
    <row r="348" ht="15.75" customHeight="1">
      <c r="R348" s="11"/>
      <c r="S348" s="13"/>
      <c r="T348" s="11"/>
      <c r="U348" s="11"/>
      <c r="V348" s="11"/>
      <c r="W348" s="11"/>
      <c r="X348" s="11"/>
      <c r="Y348" s="1"/>
      <c r="AB348" s="210"/>
      <c r="AC348" s="21"/>
      <c r="AD348" s="1"/>
      <c r="AE348" s="23"/>
      <c r="AF348" s="23"/>
      <c r="AG348" s="23"/>
      <c r="AH348" s="23"/>
      <c r="AJ348" s="28"/>
      <c r="AK348" s="28"/>
      <c r="AM348" s="28"/>
      <c r="AN348" s="28"/>
      <c r="AO348" s="28"/>
      <c r="AQ348" s="28"/>
      <c r="AR348" s="28"/>
      <c r="AX348" s="23"/>
      <c r="BE348" s="30"/>
      <c r="BZ348" s="31"/>
      <c r="CD348" s="33"/>
    </row>
    <row r="349" ht="15.75" customHeight="1">
      <c r="R349" s="11"/>
      <c r="S349" s="13"/>
      <c r="T349" s="11"/>
      <c r="U349" s="11"/>
      <c r="V349" s="11"/>
      <c r="W349" s="11"/>
      <c r="X349" s="11"/>
      <c r="Y349" s="1"/>
      <c r="AB349" s="210"/>
      <c r="AC349" s="21"/>
      <c r="AD349" s="1"/>
      <c r="AE349" s="23"/>
      <c r="AF349" s="23"/>
      <c r="AG349" s="23"/>
      <c r="AH349" s="23"/>
      <c r="AJ349" s="28"/>
      <c r="AK349" s="28"/>
      <c r="AM349" s="28"/>
      <c r="AN349" s="28"/>
      <c r="AO349" s="28"/>
      <c r="AQ349" s="28"/>
      <c r="AR349" s="28"/>
      <c r="AX349" s="23"/>
      <c r="BE349" s="30"/>
      <c r="BZ349" s="31"/>
      <c r="CD349" s="33"/>
    </row>
    <row r="350" ht="15.75" customHeight="1">
      <c r="R350" s="11"/>
      <c r="S350" s="13"/>
      <c r="T350" s="11"/>
      <c r="U350" s="11"/>
      <c r="V350" s="11"/>
      <c r="W350" s="11"/>
      <c r="X350" s="11"/>
      <c r="Y350" s="1"/>
      <c r="AB350" s="210"/>
      <c r="AC350" s="21"/>
      <c r="AD350" s="1"/>
      <c r="AE350" s="23"/>
      <c r="AF350" s="23"/>
      <c r="AG350" s="23"/>
      <c r="AH350" s="23"/>
      <c r="AJ350" s="28"/>
      <c r="AK350" s="28"/>
      <c r="AM350" s="28"/>
      <c r="AN350" s="28"/>
      <c r="AO350" s="28"/>
      <c r="AQ350" s="28"/>
      <c r="AR350" s="28"/>
      <c r="AX350" s="23"/>
      <c r="BE350" s="30"/>
      <c r="BZ350" s="31"/>
      <c r="CD350" s="33"/>
    </row>
    <row r="351" ht="15.75" customHeight="1">
      <c r="R351" s="11"/>
      <c r="S351" s="13"/>
      <c r="T351" s="11"/>
      <c r="U351" s="11"/>
      <c r="V351" s="11"/>
      <c r="W351" s="11"/>
      <c r="X351" s="11"/>
      <c r="Y351" s="1"/>
      <c r="AB351" s="210"/>
      <c r="AC351" s="21"/>
      <c r="AD351" s="1"/>
      <c r="AE351" s="23"/>
      <c r="AF351" s="23"/>
      <c r="AG351" s="23"/>
      <c r="AH351" s="23"/>
      <c r="AJ351" s="28"/>
      <c r="AK351" s="28"/>
      <c r="AM351" s="28"/>
      <c r="AN351" s="28"/>
      <c r="AO351" s="28"/>
      <c r="AQ351" s="28"/>
      <c r="AR351" s="28"/>
      <c r="AX351" s="23"/>
      <c r="BE351" s="30"/>
      <c r="BZ351" s="31"/>
      <c r="CD351" s="33"/>
    </row>
    <row r="352" ht="15.75" customHeight="1">
      <c r="R352" s="11"/>
      <c r="S352" s="13"/>
      <c r="T352" s="11"/>
      <c r="U352" s="11"/>
      <c r="V352" s="11"/>
      <c r="W352" s="11"/>
      <c r="X352" s="11"/>
      <c r="Y352" s="1"/>
      <c r="AB352" s="210"/>
      <c r="AC352" s="21"/>
      <c r="AD352" s="1"/>
      <c r="AE352" s="23"/>
      <c r="AF352" s="23"/>
      <c r="AG352" s="23"/>
      <c r="AH352" s="23"/>
      <c r="AJ352" s="28"/>
      <c r="AK352" s="28"/>
      <c r="AM352" s="28"/>
      <c r="AN352" s="28"/>
      <c r="AO352" s="28"/>
      <c r="AQ352" s="28"/>
      <c r="AR352" s="28"/>
      <c r="AX352" s="23"/>
      <c r="BE352" s="30"/>
      <c r="BZ352" s="31"/>
      <c r="CD352" s="33"/>
    </row>
    <row r="353" ht="15.75" customHeight="1">
      <c r="R353" s="11"/>
      <c r="S353" s="13"/>
      <c r="T353" s="11"/>
      <c r="U353" s="11"/>
      <c r="V353" s="11"/>
      <c r="W353" s="11"/>
      <c r="X353" s="11"/>
      <c r="Y353" s="1"/>
      <c r="AB353" s="210"/>
      <c r="AC353" s="21"/>
      <c r="AD353" s="1"/>
      <c r="AE353" s="23"/>
      <c r="AF353" s="23"/>
      <c r="AG353" s="23"/>
      <c r="AH353" s="23"/>
      <c r="AJ353" s="28"/>
      <c r="AK353" s="28"/>
      <c r="AM353" s="28"/>
      <c r="AN353" s="28"/>
      <c r="AO353" s="28"/>
      <c r="AQ353" s="28"/>
      <c r="AR353" s="28"/>
      <c r="AX353" s="23"/>
      <c r="BE353" s="30"/>
      <c r="BZ353" s="31"/>
      <c r="CD353" s="33"/>
    </row>
    <row r="354" ht="15.75" customHeight="1">
      <c r="R354" s="11"/>
      <c r="S354" s="13"/>
      <c r="T354" s="11"/>
      <c r="U354" s="11"/>
      <c r="V354" s="11"/>
      <c r="W354" s="11"/>
      <c r="X354" s="11"/>
      <c r="Y354" s="1"/>
      <c r="AB354" s="210"/>
      <c r="AC354" s="21"/>
      <c r="AD354" s="1"/>
      <c r="AE354" s="23"/>
      <c r="AF354" s="23"/>
      <c r="AG354" s="23"/>
      <c r="AH354" s="23"/>
      <c r="AJ354" s="28"/>
      <c r="AK354" s="28"/>
      <c r="AM354" s="28"/>
      <c r="AN354" s="28"/>
      <c r="AO354" s="28"/>
      <c r="AQ354" s="28"/>
      <c r="AR354" s="28"/>
      <c r="AX354" s="23"/>
      <c r="BE354" s="30"/>
      <c r="BZ354" s="31"/>
      <c r="CD354" s="33"/>
    </row>
    <row r="355" ht="15.75" customHeight="1">
      <c r="R355" s="11"/>
      <c r="S355" s="13"/>
      <c r="T355" s="11"/>
      <c r="U355" s="11"/>
      <c r="V355" s="11"/>
      <c r="W355" s="11"/>
      <c r="X355" s="11"/>
      <c r="Y355" s="1"/>
      <c r="AB355" s="210"/>
      <c r="AC355" s="21"/>
      <c r="AD355" s="1"/>
      <c r="AE355" s="23"/>
      <c r="AF355" s="23"/>
      <c r="AG355" s="23"/>
      <c r="AH355" s="23"/>
      <c r="AJ355" s="28"/>
      <c r="AK355" s="28"/>
      <c r="AM355" s="28"/>
      <c r="AN355" s="28"/>
      <c r="AO355" s="28"/>
      <c r="AQ355" s="28"/>
      <c r="AR355" s="28"/>
      <c r="AX355" s="23"/>
      <c r="BE355" s="30"/>
      <c r="BZ355" s="31"/>
      <c r="CD355" s="33"/>
    </row>
    <row r="356" ht="15.75" customHeight="1">
      <c r="R356" s="11"/>
      <c r="S356" s="13"/>
      <c r="T356" s="11"/>
      <c r="U356" s="11"/>
      <c r="V356" s="11"/>
      <c r="W356" s="11"/>
      <c r="X356" s="11"/>
      <c r="Y356" s="1"/>
      <c r="AB356" s="210"/>
      <c r="AC356" s="21"/>
      <c r="AD356" s="1"/>
      <c r="AE356" s="23"/>
      <c r="AF356" s="23"/>
      <c r="AG356" s="23"/>
      <c r="AH356" s="23"/>
      <c r="AJ356" s="28"/>
      <c r="AK356" s="28"/>
      <c r="AM356" s="28"/>
      <c r="AN356" s="28"/>
      <c r="AO356" s="28"/>
      <c r="AQ356" s="28"/>
      <c r="AR356" s="28"/>
      <c r="AX356" s="23"/>
      <c r="BE356" s="30"/>
      <c r="BZ356" s="31"/>
      <c r="CD356" s="33"/>
    </row>
    <row r="357" ht="15.75" customHeight="1">
      <c r="R357" s="11"/>
      <c r="S357" s="13"/>
      <c r="T357" s="11"/>
      <c r="U357" s="11"/>
      <c r="V357" s="11"/>
      <c r="W357" s="11"/>
      <c r="X357" s="11"/>
      <c r="Y357" s="1"/>
      <c r="AB357" s="210"/>
      <c r="AC357" s="21"/>
      <c r="AD357" s="1"/>
      <c r="AE357" s="23"/>
      <c r="AF357" s="23"/>
      <c r="AG357" s="23"/>
      <c r="AH357" s="23"/>
      <c r="AJ357" s="28"/>
      <c r="AK357" s="28"/>
      <c r="AM357" s="28"/>
      <c r="AN357" s="28"/>
      <c r="AO357" s="28"/>
      <c r="AQ357" s="28"/>
      <c r="AR357" s="28"/>
      <c r="AX357" s="23"/>
      <c r="BE357" s="30"/>
      <c r="BZ357" s="31"/>
      <c r="CD357" s="33"/>
    </row>
    <row r="358" ht="15.75" customHeight="1">
      <c r="R358" s="11"/>
      <c r="S358" s="13"/>
      <c r="T358" s="11"/>
      <c r="U358" s="11"/>
      <c r="V358" s="11"/>
      <c r="W358" s="11"/>
      <c r="X358" s="11"/>
      <c r="Y358" s="1"/>
      <c r="AB358" s="210"/>
      <c r="AC358" s="21"/>
      <c r="AD358" s="1"/>
      <c r="AE358" s="23"/>
      <c r="AF358" s="23"/>
      <c r="AG358" s="23"/>
      <c r="AH358" s="23"/>
      <c r="AJ358" s="28"/>
      <c r="AK358" s="28"/>
      <c r="AM358" s="28"/>
      <c r="AN358" s="28"/>
      <c r="AO358" s="28"/>
      <c r="AQ358" s="28"/>
      <c r="AR358" s="28"/>
      <c r="AX358" s="23"/>
      <c r="BE358" s="30"/>
      <c r="BZ358" s="31"/>
      <c r="CD358" s="33"/>
    </row>
    <row r="359" ht="15.75" customHeight="1">
      <c r="R359" s="11"/>
      <c r="S359" s="13"/>
      <c r="T359" s="11"/>
      <c r="U359" s="11"/>
      <c r="V359" s="11"/>
      <c r="W359" s="11"/>
      <c r="X359" s="11"/>
      <c r="Y359" s="1"/>
      <c r="AB359" s="210"/>
      <c r="AC359" s="21"/>
      <c r="AD359" s="1"/>
      <c r="AE359" s="23"/>
      <c r="AF359" s="23"/>
      <c r="AG359" s="23"/>
      <c r="AH359" s="23"/>
      <c r="AJ359" s="28"/>
      <c r="AK359" s="28"/>
      <c r="AM359" s="28"/>
      <c r="AN359" s="28"/>
      <c r="AO359" s="28"/>
      <c r="AQ359" s="28"/>
      <c r="AR359" s="28"/>
      <c r="AX359" s="23"/>
      <c r="BE359" s="30"/>
      <c r="BZ359" s="31"/>
      <c r="CD359" s="33"/>
    </row>
    <row r="360" ht="15.75" customHeight="1">
      <c r="R360" s="11"/>
      <c r="S360" s="13"/>
      <c r="T360" s="11"/>
      <c r="U360" s="11"/>
      <c r="V360" s="11"/>
      <c r="W360" s="11"/>
      <c r="X360" s="11"/>
      <c r="Y360" s="1"/>
      <c r="AB360" s="210"/>
      <c r="AC360" s="21"/>
      <c r="AD360" s="1"/>
      <c r="AE360" s="23"/>
      <c r="AF360" s="23"/>
      <c r="AG360" s="23"/>
      <c r="AH360" s="23"/>
      <c r="AJ360" s="28"/>
      <c r="AK360" s="28"/>
      <c r="AM360" s="28"/>
      <c r="AN360" s="28"/>
      <c r="AO360" s="28"/>
      <c r="AQ360" s="28"/>
      <c r="AR360" s="28"/>
      <c r="AX360" s="23"/>
      <c r="BE360" s="30"/>
      <c r="BZ360" s="31"/>
      <c r="CD360" s="33"/>
    </row>
    <row r="361" ht="15.75" customHeight="1">
      <c r="R361" s="11"/>
      <c r="S361" s="13"/>
      <c r="T361" s="11"/>
      <c r="U361" s="11"/>
      <c r="V361" s="11"/>
      <c r="W361" s="11"/>
      <c r="X361" s="11"/>
      <c r="Y361" s="1"/>
      <c r="AB361" s="210"/>
      <c r="AC361" s="21"/>
      <c r="AD361" s="1"/>
      <c r="AE361" s="23"/>
      <c r="AF361" s="23"/>
      <c r="AG361" s="23"/>
      <c r="AH361" s="23"/>
      <c r="AJ361" s="28"/>
      <c r="AK361" s="28"/>
      <c r="AM361" s="28"/>
      <c r="AN361" s="28"/>
      <c r="AO361" s="28"/>
      <c r="AQ361" s="28"/>
      <c r="AR361" s="28"/>
      <c r="AX361" s="23"/>
      <c r="BE361" s="30"/>
      <c r="BZ361" s="31"/>
      <c r="CD361" s="33"/>
    </row>
    <row r="362" ht="15.75" customHeight="1">
      <c r="R362" s="11"/>
      <c r="S362" s="13"/>
      <c r="T362" s="11"/>
      <c r="U362" s="11"/>
      <c r="V362" s="11"/>
      <c r="W362" s="11"/>
      <c r="X362" s="11"/>
      <c r="Y362" s="1"/>
      <c r="AB362" s="210"/>
      <c r="AC362" s="21"/>
      <c r="AD362" s="1"/>
      <c r="AE362" s="23"/>
      <c r="AF362" s="23"/>
      <c r="AG362" s="23"/>
      <c r="AH362" s="23"/>
      <c r="AJ362" s="28"/>
      <c r="AK362" s="28"/>
      <c r="AM362" s="28"/>
      <c r="AN362" s="28"/>
      <c r="AO362" s="28"/>
      <c r="AQ362" s="28"/>
      <c r="AR362" s="28"/>
      <c r="AX362" s="23"/>
      <c r="BE362" s="30"/>
      <c r="BZ362" s="31"/>
      <c r="CD362" s="33"/>
    </row>
    <row r="363" ht="15.75" customHeight="1">
      <c r="R363" s="11"/>
      <c r="S363" s="13"/>
      <c r="T363" s="11"/>
      <c r="U363" s="11"/>
      <c r="V363" s="11"/>
      <c r="W363" s="11"/>
      <c r="X363" s="11"/>
      <c r="Y363" s="1"/>
      <c r="AB363" s="210"/>
      <c r="AC363" s="21"/>
      <c r="AD363" s="1"/>
      <c r="AE363" s="23"/>
      <c r="AF363" s="23"/>
      <c r="AG363" s="23"/>
      <c r="AH363" s="23"/>
      <c r="AJ363" s="28"/>
      <c r="AK363" s="28"/>
      <c r="AM363" s="28"/>
      <c r="AN363" s="28"/>
      <c r="AO363" s="28"/>
      <c r="AQ363" s="28"/>
      <c r="AR363" s="28"/>
      <c r="AX363" s="23"/>
      <c r="BE363" s="30"/>
      <c r="BZ363" s="31"/>
      <c r="CD363" s="33"/>
    </row>
    <row r="364" ht="15.75" customHeight="1">
      <c r="R364" s="11"/>
      <c r="S364" s="13"/>
      <c r="T364" s="11"/>
      <c r="U364" s="11"/>
      <c r="V364" s="11"/>
      <c r="W364" s="11"/>
      <c r="X364" s="11"/>
      <c r="Y364" s="1"/>
      <c r="AB364" s="210"/>
      <c r="AC364" s="21"/>
      <c r="AD364" s="1"/>
      <c r="AE364" s="23"/>
      <c r="AF364" s="23"/>
      <c r="AG364" s="23"/>
      <c r="AH364" s="23"/>
      <c r="AJ364" s="28"/>
      <c r="AK364" s="28"/>
      <c r="AM364" s="28"/>
      <c r="AN364" s="28"/>
      <c r="AO364" s="28"/>
      <c r="AQ364" s="28"/>
      <c r="AR364" s="28"/>
      <c r="AX364" s="23"/>
      <c r="BE364" s="30"/>
      <c r="BZ364" s="31"/>
      <c r="CD364" s="33"/>
    </row>
    <row r="365" ht="15.75" customHeight="1">
      <c r="R365" s="11"/>
      <c r="S365" s="13"/>
      <c r="T365" s="11"/>
      <c r="U365" s="11"/>
      <c r="V365" s="11"/>
      <c r="W365" s="11"/>
      <c r="X365" s="11"/>
      <c r="Y365" s="1"/>
      <c r="AB365" s="210"/>
      <c r="AC365" s="21"/>
      <c r="AD365" s="1"/>
      <c r="AE365" s="23"/>
      <c r="AF365" s="23"/>
      <c r="AG365" s="23"/>
      <c r="AH365" s="23"/>
      <c r="AJ365" s="28"/>
      <c r="AK365" s="28"/>
      <c r="AM365" s="28"/>
      <c r="AN365" s="28"/>
      <c r="AO365" s="28"/>
      <c r="AQ365" s="28"/>
      <c r="AR365" s="28"/>
      <c r="AX365" s="23"/>
      <c r="BE365" s="30"/>
      <c r="BZ365" s="31"/>
      <c r="CD365" s="33"/>
    </row>
    <row r="366" ht="15.75" customHeight="1">
      <c r="R366" s="11"/>
      <c r="S366" s="13"/>
      <c r="T366" s="11"/>
      <c r="U366" s="11"/>
      <c r="V366" s="11"/>
      <c r="W366" s="11"/>
      <c r="X366" s="11"/>
      <c r="Y366" s="1"/>
      <c r="AB366" s="210"/>
      <c r="AC366" s="21"/>
      <c r="AD366" s="1"/>
      <c r="AE366" s="23"/>
      <c r="AF366" s="23"/>
      <c r="AG366" s="23"/>
      <c r="AH366" s="23"/>
      <c r="AJ366" s="28"/>
      <c r="AK366" s="28"/>
      <c r="AM366" s="28"/>
      <c r="AN366" s="28"/>
      <c r="AO366" s="28"/>
      <c r="AQ366" s="28"/>
      <c r="AR366" s="28"/>
      <c r="AX366" s="23"/>
      <c r="BE366" s="30"/>
      <c r="BZ366" s="31"/>
      <c r="CD366" s="33"/>
    </row>
    <row r="367" ht="15.75" customHeight="1">
      <c r="R367" s="11"/>
      <c r="S367" s="13"/>
      <c r="T367" s="11"/>
      <c r="U367" s="11"/>
      <c r="V367" s="11"/>
      <c r="W367" s="11"/>
      <c r="X367" s="11"/>
      <c r="Y367" s="1"/>
      <c r="AB367" s="210"/>
      <c r="AC367" s="21"/>
      <c r="AD367" s="1"/>
      <c r="AE367" s="23"/>
      <c r="AF367" s="23"/>
      <c r="AG367" s="23"/>
      <c r="AH367" s="23"/>
      <c r="AJ367" s="28"/>
      <c r="AK367" s="28"/>
      <c r="AM367" s="28"/>
      <c r="AN367" s="28"/>
      <c r="AO367" s="28"/>
      <c r="AQ367" s="28"/>
      <c r="AR367" s="28"/>
      <c r="AX367" s="23"/>
      <c r="BE367" s="30"/>
      <c r="BZ367" s="31"/>
      <c r="CD367" s="33"/>
    </row>
    <row r="368" ht="15.75" customHeight="1">
      <c r="R368" s="11"/>
      <c r="S368" s="13"/>
      <c r="T368" s="11"/>
      <c r="U368" s="11"/>
      <c r="V368" s="11"/>
      <c r="W368" s="11"/>
      <c r="X368" s="11"/>
      <c r="Y368" s="1"/>
      <c r="AB368" s="210"/>
      <c r="AC368" s="21"/>
      <c r="AD368" s="1"/>
      <c r="AE368" s="23"/>
      <c r="AF368" s="23"/>
      <c r="AG368" s="23"/>
      <c r="AH368" s="23"/>
      <c r="AJ368" s="28"/>
      <c r="AK368" s="28"/>
      <c r="AM368" s="28"/>
      <c r="AN368" s="28"/>
      <c r="AO368" s="28"/>
      <c r="AQ368" s="28"/>
      <c r="AR368" s="28"/>
      <c r="AX368" s="23"/>
      <c r="BE368" s="30"/>
      <c r="BZ368" s="31"/>
      <c r="CD368" s="33"/>
    </row>
    <row r="369" ht="15.75" customHeight="1">
      <c r="R369" s="11"/>
      <c r="S369" s="13"/>
      <c r="T369" s="11"/>
      <c r="U369" s="11"/>
      <c r="V369" s="11"/>
      <c r="W369" s="11"/>
      <c r="X369" s="11"/>
      <c r="Y369" s="1"/>
      <c r="AB369" s="210"/>
      <c r="AC369" s="21"/>
      <c r="AD369" s="1"/>
      <c r="AE369" s="23"/>
      <c r="AF369" s="23"/>
      <c r="AG369" s="23"/>
      <c r="AH369" s="23"/>
      <c r="AJ369" s="28"/>
      <c r="AK369" s="28"/>
      <c r="AM369" s="28"/>
      <c r="AN369" s="28"/>
      <c r="AO369" s="28"/>
      <c r="AQ369" s="28"/>
      <c r="AR369" s="28"/>
      <c r="AX369" s="23"/>
      <c r="BE369" s="30"/>
      <c r="BZ369" s="31"/>
      <c r="CD369" s="33"/>
    </row>
    <row r="370" ht="15.75" customHeight="1">
      <c r="R370" s="11"/>
      <c r="S370" s="13"/>
      <c r="T370" s="11"/>
      <c r="U370" s="11"/>
      <c r="V370" s="11"/>
      <c r="W370" s="11"/>
      <c r="X370" s="11"/>
      <c r="Y370" s="1"/>
      <c r="AB370" s="210"/>
      <c r="AC370" s="21"/>
      <c r="AD370" s="1"/>
      <c r="AE370" s="23"/>
      <c r="AF370" s="23"/>
      <c r="AG370" s="23"/>
      <c r="AH370" s="23"/>
      <c r="AJ370" s="28"/>
      <c r="AK370" s="28"/>
      <c r="AM370" s="28"/>
      <c r="AN370" s="28"/>
      <c r="AO370" s="28"/>
      <c r="AQ370" s="28"/>
      <c r="AR370" s="28"/>
      <c r="AX370" s="23"/>
      <c r="BE370" s="30"/>
      <c r="BZ370" s="31"/>
      <c r="CD370" s="33"/>
    </row>
    <row r="371" ht="15.75" customHeight="1">
      <c r="R371" s="11"/>
      <c r="S371" s="13"/>
      <c r="T371" s="11"/>
      <c r="U371" s="11"/>
      <c r="V371" s="11"/>
      <c r="W371" s="11"/>
      <c r="X371" s="11"/>
      <c r="Y371" s="1"/>
      <c r="AB371" s="210"/>
      <c r="AC371" s="21"/>
      <c r="AD371" s="1"/>
      <c r="AE371" s="23"/>
      <c r="AF371" s="23"/>
      <c r="AG371" s="23"/>
      <c r="AH371" s="23"/>
      <c r="AJ371" s="28"/>
      <c r="AK371" s="28"/>
      <c r="AM371" s="28"/>
      <c r="AN371" s="28"/>
      <c r="AO371" s="28"/>
      <c r="AQ371" s="28"/>
      <c r="AR371" s="28"/>
      <c r="AX371" s="23"/>
      <c r="BE371" s="30"/>
      <c r="BZ371" s="31"/>
      <c r="CD371" s="33"/>
    </row>
    <row r="372" ht="15.75" customHeight="1">
      <c r="R372" s="11"/>
      <c r="S372" s="13"/>
      <c r="T372" s="11"/>
      <c r="U372" s="11"/>
      <c r="V372" s="11"/>
      <c r="W372" s="11"/>
      <c r="X372" s="11"/>
      <c r="Y372" s="1"/>
      <c r="AB372" s="210"/>
      <c r="AC372" s="21"/>
      <c r="AD372" s="1"/>
      <c r="AE372" s="23"/>
      <c r="AF372" s="23"/>
      <c r="AG372" s="23"/>
      <c r="AH372" s="23"/>
      <c r="AJ372" s="28"/>
      <c r="AK372" s="28"/>
      <c r="AM372" s="28"/>
      <c r="AN372" s="28"/>
      <c r="AO372" s="28"/>
      <c r="AQ372" s="28"/>
      <c r="AR372" s="28"/>
      <c r="AX372" s="23"/>
      <c r="BE372" s="30"/>
      <c r="BZ372" s="31"/>
      <c r="CD372" s="33"/>
    </row>
    <row r="373" ht="15.75" customHeight="1">
      <c r="R373" s="11"/>
      <c r="S373" s="13"/>
      <c r="T373" s="11"/>
      <c r="U373" s="11"/>
      <c r="V373" s="11"/>
      <c r="W373" s="11"/>
      <c r="X373" s="11"/>
      <c r="Y373" s="1"/>
      <c r="AB373" s="210"/>
      <c r="AC373" s="21"/>
      <c r="AD373" s="1"/>
      <c r="AE373" s="23"/>
      <c r="AF373" s="23"/>
      <c r="AG373" s="23"/>
      <c r="AH373" s="23"/>
      <c r="AJ373" s="28"/>
      <c r="AK373" s="28"/>
      <c r="AM373" s="28"/>
      <c r="AN373" s="28"/>
      <c r="AO373" s="28"/>
      <c r="AQ373" s="28"/>
      <c r="AR373" s="28"/>
      <c r="AX373" s="23"/>
      <c r="BE373" s="30"/>
      <c r="BZ373" s="31"/>
      <c r="CD373" s="33"/>
    </row>
    <row r="374" ht="15.75" customHeight="1">
      <c r="R374" s="11"/>
      <c r="S374" s="13"/>
      <c r="T374" s="11"/>
      <c r="U374" s="11"/>
      <c r="V374" s="11"/>
      <c r="W374" s="11"/>
      <c r="X374" s="11"/>
      <c r="Y374" s="1"/>
      <c r="AB374" s="210"/>
      <c r="AC374" s="21"/>
      <c r="AD374" s="1"/>
      <c r="AE374" s="23"/>
      <c r="AF374" s="23"/>
      <c r="AG374" s="23"/>
      <c r="AH374" s="23"/>
      <c r="AJ374" s="28"/>
      <c r="AK374" s="28"/>
      <c r="AM374" s="28"/>
      <c r="AN374" s="28"/>
      <c r="AO374" s="28"/>
      <c r="AQ374" s="28"/>
      <c r="AR374" s="28"/>
      <c r="AX374" s="23"/>
      <c r="BE374" s="30"/>
      <c r="BZ374" s="31"/>
      <c r="CD374" s="33"/>
    </row>
    <row r="375" ht="15.75" customHeight="1">
      <c r="R375" s="11"/>
      <c r="S375" s="13"/>
      <c r="T375" s="11"/>
      <c r="U375" s="11"/>
      <c r="V375" s="11"/>
      <c r="W375" s="11"/>
      <c r="X375" s="11"/>
      <c r="Y375" s="1"/>
      <c r="AB375" s="210"/>
      <c r="AC375" s="21"/>
      <c r="AD375" s="1"/>
      <c r="AE375" s="23"/>
      <c r="AF375" s="23"/>
      <c r="AG375" s="23"/>
      <c r="AH375" s="23"/>
      <c r="AJ375" s="28"/>
      <c r="AK375" s="28"/>
      <c r="AM375" s="28"/>
      <c r="AN375" s="28"/>
      <c r="AO375" s="28"/>
      <c r="AQ375" s="28"/>
      <c r="AR375" s="28"/>
      <c r="AX375" s="23"/>
      <c r="BE375" s="30"/>
      <c r="BZ375" s="31"/>
      <c r="CD375" s="33"/>
    </row>
    <row r="376" ht="15.75" customHeight="1">
      <c r="R376" s="11"/>
      <c r="S376" s="13"/>
      <c r="T376" s="11"/>
      <c r="U376" s="11"/>
      <c r="V376" s="11"/>
      <c r="W376" s="11"/>
      <c r="X376" s="11"/>
      <c r="Y376" s="1"/>
      <c r="AB376" s="210"/>
      <c r="AC376" s="21"/>
      <c r="AD376" s="1"/>
      <c r="AE376" s="23"/>
      <c r="AF376" s="23"/>
      <c r="AG376" s="23"/>
      <c r="AH376" s="23"/>
      <c r="AJ376" s="28"/>
      <c r="AK376" s="28"/>
      <c r="AM376" s="28"/>
      <c r="AN376" s="28"/>
      <c r="AO376" s="28"/>
      <c r="AQ376" s="28"/>
      <c r="AR376" s="28"/>
      <c r="AX376" s="23"/>
      <c r="BE376" s="30"/>
      <c r="BZ376" s="31"/>
      <c r="CD376" s="33"/>
    </row>
    <row r="377" ht="15.75" customHeight="1">
      <c r="R377" s="11"/>
      <c r="S377" s="13"/>
      <c r="T377" s="11"/>
      <c r="U377" s="11"/>
      <c r="V377" s="11"/>
      <c r="W377" s="11"/>
      <c r="X377" s="11"/>
      <c r="Y377" s="1"/>
      <c r="AB377" s="210"/>
      <c r="AC377" s="21"/>
      <c r="AD377" s="1"/>
      <c r="AE377" s="23"/>
      <c r="AF377" s="23"/>
      <c r="AG377" s="23"/>
      <c r="AH377" s="23"/>
      <c r="AJ377" s="28"/>
      <c r="AK377" s="28"/>
      <c r="AM377" s="28"/>
      <c r="AN377" s="28"/>
      <c r="AO377" s="28"/>
      <c r="AQ377" s="28"/>
      <c r="AR377" s="28"/>
      <c r="AX377" s="23"/>
      <c r="BE377" s="30"/>
      <c r="BZ377" s="31"/>
      <c r="CD377" s="33"/>
    </row>
    <row r="378" ht="15.75" customHeight="1">
      <c r="R378" s="11"/>
      <c r="S378" s="13"/>
      <c r="T378" s="11"/>
      <c r="U378" s="11"/>
      <c r="V378" s="11"/>
      <c r="W378" s="11"/>
      <c r="X378" s="11"/>
      <c r="Y378" s="1"/>
      <c r="AB378" s="210"/>
      <c r="AC378" s="21"/>
      <c r="AD378" s="1"/>
      <c r="AE378" s="23"/>
      <c r="AF378" s="23"/>
      <c r="AG378" s="23"/>
      <c r="AH378" s="23"/>
      <c r="AJ378" s="28"/>
      <c r="AK378" s="28"/>
      <c r="AM378" s="28"/>
      <c r="AN378" s="28"/>
      <c r="AO378" s="28"/>
      <c r="AQ378" s="28"/>
      <c r="AR378" s="28"/>
      <c r="AX378" s="23"/>
      <c r="BE378" s="30"/>
      <c r="BZ378" s="31"/>
      <c r="CD378" s="33"/>
    </row>
    <row r="379" ht="15.75" customHeight="1">
      <c r="R379" s="11"/>
      <c r="S379" s="13"/>
      <c r="T379" s="11"/>
      <c r="U379" s="11"/>
      <c r="V379" s="11"/>
      <c r="W379" s="11"/>
      <c r="X379" s="11"/>
      <c r="Y379" s="1"/>
      <c r="AB379" s="210"/>
      <c r="AC379" s="21"/>
      <c r="AD379" s="1"/>
      <c r="AE379" s="23"/>
      <c r="AF379" s="23"/>
      <c r="AG379" s="23"/>
      <c r="AH379" s="23"/>
      <c r="AJ379" s="28"/>
      <c r="AK379" s="28"/>
      <c r="AM379" s="28"/>
      <c r="AN379" s="28"/>
      <c r="AO379" s="28"/>
      <c r="AQ379" s="28"/>
      <c r="AR379" s="28"/>
      <c r="AX379" s="23"/>
      <c r="BE379" s="30"/>
      <c r="BZ379" s="31"/>
      <c r="CD379" s="33"/>
    </row>
    <row r="380" ht="15.75" customHeight="1">
      <c r="R380" s="11"/>
      <c r="S380" s="13"/>
      <c r="T380" s="11"/>
      <c r="U380" s="11"/>
      <c r="V380" s="11"/>
      <c r="W380" s="11"/>
      <c r="X380" s="11"/>
      <c r="Y380" s="1"/>
      <c r="AB380" s="210"/>
      <c r="AC380" s="21"/>
      <c r="AD380" s="1"/>
      <c r="AE380" s="23"/>
      <c r="AF380" s="23"/>
      <c r="AG380" s="23"/>
      <c r="AH380" s="23"/>
      <c r="AJ380" s="28"/>
      <c r="AK380" s="28"/>
      <c r="AM380" s="28"/>
      <c r="AN380" s="28"/>
      <c r="AO380" s="28"/>
      <c r="AQ380" s="28"/>
      <c r="AR380" s="28"/>
      <c r="AX380" s="23"/>
      <c r="BE380" s="30"/>
      <c r="BZ380" s="31"/>
      <c r="CD380" s="33"/>
    </row>
    <row r="381" ht="15.75" customHeight="1">
      <c r="R381" s="11"/>
      <c r="S381" s="13"/>
      <c r="T381" s="11"/>
      <c r="U381" s="11"/>
      <c r="V381" s="11"/>
      <c r="W381" s="11"/>
      <c r="X381" s="11"/>
      <c r="Y381" s="1"/>
      <c r="AB381" s="210"/>
      <c r="AC381" s="21"/>
      <c r="AD381" s="1"/>
      <c r="AE381" s="23"/>
      <c r="AF381" s="23"/>
      <c r="AG381" s="23"/>
      <c r="AH381" s="23"/>
      <c r="AJ381" s="28"/>
      <c r="AK381" s="28"/>
      <c r="AM381" s="28"/>
      <c r="AN381" s="28"/>
      <c r="AO381" s="28"/>
      <c r="AQ381" s="28"/>
      <c r="AR381" s="28"/>
      <c r="AX381" s="23"/>
      <c r="BE381" s="30"/>
      <c r="BZ381" s="31"/>
      <c r="CD381" s="33"/>
    </row>
    <row r="382" ht="15.75" customHeight="1">
      <c r="R382" s="11"/>
      <c r="S382" s="13"/>
      <c r="T382" s="11"/>
      <c r="U382" s="11"/>
      <c r="V382" s="11"/>
      <c r="W382" s="11"/>
      <c r="X382" s="11"/>
      <c r="Y382" s="1"/>
      <c r="AB382" s="210"/>
      <c r="AC382" s="21"/>
      <c r="AD382" s="1"/>
      <c r="AE382" s="23"/>
      <c r="AF382" s="23"/>
      <c r="AG382" s="23"/>
      <c r="AH382" s="23"/>
      <c r="AJ382" s="28"/>
      <c r="AK382" s="28"/>
      <c r="AM382" s="28"/>
      <c r="AN382" s="28"/>
      <c r="AO382" s="28"/>
      <c r="AQ382" s="28"/>
      <c r="AR382" s="28"/>
      <c r="AX382" s="23"/>
      <c r="BE382" s="30"/>
      <c r="BZ382" s="31"/>
      <c r="CD382" s="33"/>
    </row>
    <row r="383" ht="15.75" customHeight="1">
      <c r="R383" s="11"/>
      <c r="S383" s="13"/>
      <c r="T383" s="11"/>
      <c r="U383" s="11"/>
      <c r="V383" s="11"/>
      <c r="W383" s="11"/>
      <c r="X383" s="11"/>
      <c r="Y383" s="1"/>
      <c r="AB383" s="210"/>
      <c r="AC383" s="21"/>
      <c r="AD383" s="1"/>
      <c r="AE383" s="23"/>
      <c r="AF383" s="23"/>
      <c r="AG383" s="23"/>
      <c r="AH383" s="23"/>
      <c r="AJ383" s="28"/>
      <c r="AK383" s="28"/>
      <c r="AM383" s="28"/>
      <c r="AN383" s="28"/>
      <c r="AO383" s="28"/>
      <c r="AQ383" s="28"/>
      <c r="AR383" s="28"/>
      <c r="AX383" s="23"/>
      <c r="BE383" s="30"/>
      <c r="BZ383" s="31"/>
      <c r="CD383" s="33"/>
    </row>
    <row r="384" ht="15.75" customHeight="1">
      <c r="R384" s="11"/>
      <c r="S384" s="13"/>
      <c r="T384" s="11"/>
      <c r="U384" s="11"/>
      <c r="V384" s="11"/>
      <c r="W384" s="11"/>
      <c r="X384" s="11"/>
      <c r="Y384" s="1"/>
      <c r="AB384" s="210"/>
      <c r="AC384" s="21"/>
      <c r="AD384" s="1"/>
      <c r="AE384" s="23"/>
      <c r="AF384" s="23"/>
      <c r="AG384" s="23"/>
      <c r="AH384" s="23"/>
      <c r="AJ384" s="28"/>
      <c r="AK384" s="28"/>
      <c r="AM384" s="28"/>
      <c r="AN384" s="28"/>
      <c r="AO384" s="28"/>
      <c r="AQ384" s="28"/>
      <c r="AR384" s="28"/>
      <c r="AX384" s="23"/>
      <c r="BE384" s="30"/>
      <c r="BZ384" s="31"/>
      <c r="CD384" s="33"/>
    </row>
    <row r="385" ht="15.75" customHeight="1">
      <c r="R385" s="11"/>
      <c r="S385" s="13"/>
      <c r="T385" s="11"/>
      <c r="U385" s="11"/>
      <c r="V385" s="11"/>
      <c r="W385" s="11"/>
      <c r="X385" s="11"/>
      <c r="Y385" s="1"/>
      <c r="AB385" s="210"/>
      <c r="AC385" s="21"/>
      <c r="AD385" s="1"/>
      <c r="AE385" s="23"/>
      <c r="AF385" s="23"/>
      <c r="AG385" s="23"/>
      <c r="AH385" s="23"/>
      <c r="AJ385" s="28"/>
      <c r="AK385" s="28"/>
      <c r="AM385" s="28"/>
      <c r="AN385" s="28"/>
      <c r="AO385" s="28"/>
      <c r="AQ385" s="28"/>
      <c r="AR385" s="28"/>
      <c r="AX385" s="23"/>
      <c r="BE385" s="30"/>
      <c r="BZ385" s="31"/>
      <c r="CD385" s="33"/>
    </row>
    <row r="386" ht="15.75" customHeight="1">
      <c r="R386" s="11"/>
      <c r="S386" s="13"/>
      <c r="T386" s="11"/>
      <c r="U386" s="11"/>
      <c r="V386" s="11"/>
      <c r="W386" s="11"/>
      <c r="X386" s="11"/>
      <c r="Y386" s="1"/>
      <c r="AB386" s="210"/>
      <c r="AC386" s="21"/>
      <c r="AD386" s="1"/>
      <c r="AE386" s="23"/>
      <c r="AF386" s="23"/>
      <c r="AG386" s="23"/>
      <c r="AH386" s="23"/>
      <c r="AJ386" s="28"/>
      <c r="AK386" s="28"/>
      <c r="AM386" s="28"/>
      <c r="AN386" s="28"/>
      <c r="AO386" s="28"/>
      <c r="AQ386" s="28"/>
      <c r="AR386" s="28"/>
      <c r="AX386" s="23"/>
      <c r="BE386" s="30"/>
      <c r="BZ386" s="31"/>
      <c r="CD386" s="33"/>
    </row>
    <row r="387" ht="15.75" customHeight="1">
      <c r="R387" s="11"/>
      <c r="S387" s="13"/>
      <c r="T387" s="11"/>
      <c r="U387" s="11"/>
      <c r="V387" s="11"/>
      <c r="W387" s="11"/>
      <c r="X387" s="11"/>
      <c r="Y387" s="1"/>
      <c r="AB387" s="210"/>
      <c r="AC387" s="21"/>
      <c r="AD387" s="1"/>
      <c r="AE387" s="23"/>
      <c r="AF387" s="23"/>
      <c r="AG387" s="23"/>
      <c r="AH387" s="23"/>
      <c r="AJ387" s="28"/>
      <c r="AK387" s="28"/>
      <c r="AM387" s="28"/>
      <c r="AN387" s="28"/>
      <c r="AO387" s="28"/>
      <c r="AQ387" s="28"/>
      <c r="AR387" s="28"/>
      <c r="AX387" s="23"/>
      <c r="BE387" s="30"/>
      <c r="BZ387" s="31"/>
      <c r="CD387" s="33"/>
    </row>
    <row r="388" ht="15.75" customHeight="1">
      <c r="R388" s="11"/>
      <c r="S388" s="13"/>
      <c r="T388" s="11"/>
      <c r="U388" s="11"/>
      <c r="V388" s="11"/>
      <c r="W388" s="11"/>
      <c r="X388" s="11"/>
      <c r="Y388" s="1"/>
      <c r="AB388" s="210"/>
      <c r="AC388" s="21"/>
      <c r="AD388" s="1"/>
      <c r="AE388" s="23"/>
      <c r="AF388" s="23"/>
      <c r="AG388" s="23"/>
      <c r="AH388" s="23"/>
      <c r="AJ388" s="28"/>
      <c r="AK388" s="28"/>
      <c r="AM388" s="28"/>
      <c r="AN388" s="28"/>
      <c r="AO388" s="28"/>
      <c r="AQ388" s="28"/>
      <c r="AR388" s="28"/>
      <c r="AX388" s="23"/>
      <c r="BE388" s="30"/>
      <c r="BZ388" s="31"/>
      <c r="CD388" s="33"/>
    </row>
    <row r="389" ht="15.75" customHeight="1">
      <c r="R389" s="11"/>
      <c r="S389" s="13"/>
      <c r="T389" s="11"/>
      <c r="U389" s="11"/>
      <c r="V389" s="11"/>
      <c r="W389" s="11"/>
      <c r="X389" s="11"/>
      <c r="Y389" s="1"/>
      <c r="AB389" s="210"/>
      <c r="AC389" s="21"/>
      <c r="AD389" s="1"/>
      <c r="AE389" s="23"/>
      <c r="AF389" s="23"/>
      <c r="AG389" s="23"/>
      <c r="AH389" s="23"/>
      <c r="AJ389" s="28"/>
      <c r="AK389" s="28"/>
      <c r="AM389" s="28"/>
      <c r="AN389" s="28"/>
      <c r="AO389" s="28"/>
      <c r="AQ389" s="28"/>
      <c r="AR389" s="28"/>
      <c r="AX389" s="23"/>
      <c r="BE389" s="30"/>
      <c r="BZ389" s="31"/>
      <c r="CD389" s="33"/>
    </row>
    <row r="390" ht="15.75" customHeight="1">
      <c r="R390" s="11"/>
      <c r="S390" s="13"/>
      <c r="T390" s="11"/>
      <c r="U390" s="11"/>
      <c r="V390" s="11"/>
      <c r="W390" s="11"/>
      <c r="X390" s="11"/>
      <c r="Y390" s="1"/>
      <c r="AB390" s="210"/>
      <c r="AC390" s="21"/>
      <c r="AD390" s="1"/>
      <c r="AE390" s="23"/>
      <c r="AF390" s="23"/>
      <c r="AG390" s="23"/>
      <c r="AH390" s="23"/>
      <c r="AJ390" s="28"/>
      <c r="AK390" s="28"/>
      <c r="AM390" s="28"/>
      <c r="AN390" s="28"/>
      <c r="AO390" s="28"/>
      <c r="AQ390" s="28"/>
      <c r="AR390" s="28"/>
      <c r="AX390" s="23"/>
      <c r="BE390" s="30"/>
      <c r="BZ390" s="31"/>
      <c r="CD390" s="33"/>
    </row>
    <row r="391" ht="15.75" customHeight="1">
      <c r="R391" s="11"/>
      <c r="S391" s="13"/>
      <c r="T391" s="11"/>
      <c r="U391" s="11"/>
      <c r="V391" s="11"/>
      <c r="W391" s="11"/>
      <c r="X391" s="11"/>
      <c r="Y391" s="1"/>
      <c r="AB391" s="210"/>
      <c r="AC391" s="21"/>
      <c r="AD391" s="1"/>
      <c r="AE391" s="23"/>
      <c r="AF391" s="23"/>
      <c r="AG391" s="23"/>
      <c r="AH391" s="23"/>
      <c r="AJ391" s="28"/>
      <c r="AK391" s="28"/>
      <c r="AM391" s="28"/>
      <c r="AN391" s="28"/>
      <c r="AO391" s="28"/>
      <c r="AQ391" s="28"/>
      <c r="AR391" s="28"/>
      <c r="AX391" s="23"/>
      <c r="BE391" s="30"/>
      <c r="BZ391" s="31"/>
      <c r="CD391" s="33"/>
    </row>
    <row r="392" ht="15.75" customHeight="1">
      <c r="R392" s="11"/>
      <c r="S392" s="13"/>
      <c r="T392" s="11"/>
      <c r="U392" s="11"/>
      <c r="V392" s="11"/>
      <c r="W392" s="11"/>
      <c r="X392" s="11"/>
      <c r="Y392" s="1"/>
      <c r="AB392" s="210"/>
      <c r="AC392" s="21"/>
      <c r="AD392" s="1"/>
      <c r="AE392" s="23"/>
      <c r="AF392" s="23"/>
      <c r="AG392" s="23"/>
      <c r="AH392" s="23"/>
      <c r="AJ392" s="28"/>
      <c r="AK392" s="28"/>
      <c r="AM392" s="28"/>
      <c r="AN392" s="28"/>
      <c r="AO392" s="28"/>
      <c r="AQ392" s="28"/>
      <c r="AR392" s="28"/>
      <c r="AX392" s="23"/>
      <c r="BE392" s="30"/>
      <c r="BZ392" s="31"/>
      <c r="CD392" s="33"/>
    </row>
    <row r="393" ht="15.75" customHeight="1">
      <c r="R393" s="11"/>
      <c r="S393" s="13"/>
      <c r="T393" s="11"/>
      <c r="U393" s="11"/>
      <c r="V393" s="11"/>
      <c r="W393" s="11"/>
      <c r="X393" s="11"/>
      <c r="Y393" s="1"/>
      <c r="AB393" s="210"/>
      <c r="AC393" s="21"/>
      <c r="AD393" s="1"/>
      <c r="AE393" s="23"/>
      <c r="AF393" s="23"/>
      <c r="AG393" s="23"/>
      <c r="AH393" s="23"/>
      <c r="AJ393" s="28"/>
      <c r="AK393" s="28"/>
      <c r="AM393" s="28"/>
      <c r="AN393" s="28"/>
      <c r="AO393" s="28"/>
      <c r="AQ393" s="28"/>
      <c r="AR393" s="28"/>
      <c r="AX393" s="23"/>
      <c r="BE393" s="30"/>
      <c r="BZ393" s="31"/>
      <c r="CD393" s="33"/>
    </row>
    <row r="394" ht="15.75" customHeight="1">
      <c r="R394" s="11"/>
      <c r="S394" s="13"/>
      <c r="T394" s="11"/>
      <c r="U394" s="11"/>
      <c r="V394" s="11"/>
      <c r="W394" s="11"/>
      <c r="X394" s="11"/>
      <c r="Y394" s="1"/>
      <c r="AB394" s="210"/>
      <c r="AC394" s="21"/>
      <c r="AD394" s="1"/>
      <c r="AE394" s="23"/>
      <c r="AF394" s="23"/>
      <c r="AG394" s="23"/>
      <c r="AH394" s="23"/>
      <c r="AJ394" s="28"/>
      <c r="AK394" s="28"/>
      <c r="AM394" s="28"/>
      <c r="AN394" s="28"/>
      <c r="AO394" s="28"/>
      <c r="AQ394" s="28"/>
      <c r="AR394" s="28"/>
      <c r="AX394" s="23"/>
      <c r="BE394" s="30"/>
      <c r="BZ394" s="31"/>
      <c r="CD394" s="33"/>
    </row>
    <row r="395" ht="15.75" customHeight="1">
      <c r="R395" s="11"/>
      <c r="S395" s="13"/>
      <c r="T395" s="11"/>
      <c r="U395" s="11"/>
      <c r="V395" s="11"/>
      <c r="W395" s="11"/>
      <c r="X395" s="11"/>
      <c r="Y395" s="1"/>
      <c r="AB395" s="210"/>
      <c r="AC395" s="21"/>
      <c r="AD395" s="1"/>
      <c r="AE395" s="23"/>
      <c r="AF395" s="23"/>
      <c r="AG395" s="23"/>
      <c r="AH395" s="23"/>
      <c r="AJ395" s="28"/>
      <c r="AK395" s="28"/>
      <c r="AM395" s="28"/>
      <c r="AN395" s="28"/>
      <c r="AO395" s="28"/>
      <c r="AQ395" s="28"/>
      <c r="AR395" s="28"/>
      <c r="AX395" s="23"/>
      <c r="BE395" s="30"/>
      <c r="BZ395" s="31"/>
      <c r="CD395" s="33"/>
    </row>
    <row r="396" ht="15.75" customHeight="1">
      <c r="R396" s="11"/>
      <c r="S396" s="13"/>
      <c r="T396" s="11"/>
      <c r="U396" s="11"/>
      <c r="V396" s="11"/>
      <c r="W396" s="11"/>
      <c r="X396" s="11"/>
      <c r="Y396" s="1"/>
      <c r="AB396" s="210"/>
      <c r="AC396" s="21"/>
      <c r="AD396" s="1"/>
      <c r="AE396" s="23"/>
      <c r="AF396" s="23"/>
      <c r="AG396" s="23"/>
      <c r="AH396" s="23"/>
      <c r="AJ396" s="28"/>
      <c r="AK396" s="28"/>
      <c r="AM396" s="28"/>
      <c r="AN396" s="28"/>
      <c r="AO396" s="28"/>
      <c r="AQ396" s="28"/>
      <c r="AR396" s="28"/>
      <c r="AX396" s="23"/>
      <c r="BE396" s="30"/>
      <c r="BZ396" s="31"/>
      <c r="CD396" s="33"/>
    </row>
    <row r="397" ht="15.75" customHeight="1">
      <c r="R397" s="11"/>
      <c r="S397" s="13"/>
      <c r="T397" s="11"/>
      <c r="U397" s="11"/>
      <c r="V397" s="11"/>
      <c r="W397" s="11"/>
      <c r="X397" s="11"/>
      <c r="Y397" s="1"/>
      <c r="AB397" s="210"/>
      <c r="AC397" s="21"/>
      <c r="AD397" s="1"/>
      <c r="AE397" s="23"/>
      <c r="AF397" s="23"/>
      <c r="AG397" s="23"/>
      <c r="AH397" s="23"/>
      <c r="AJ397" s="28"/>
      <c r="AK397" s="28"/>
      <c r="AM397" s="28"/>
      <c r="AN397" s="28"/>
      <c r="AO397" s="28"/>
      <c r="AQ397" s="28"/>
      <c r="AR397" s="28"/>
      <c r="AX397" s="23"/>
      <c r="BE397" s="30"/>
      <c r="BZ397" s="31"/>
      <c r="CD397" s="33"/>
    </row>
    <row r="398" ht="15.75" customHeight="1">
      <c r="R398" s="11"/>
      <c r="S398" s="13"/>
      <c r="T398" s="11"/>
      <c r="U398" s="11"/>
      <c r="V398" s="11"/>
      <c r="W398" s="11"/>
      <c r="X398" s="11"/>
      <c r="Y398" s="1"/>
      <c r="AB398" s="210"/>
      <c r="AC398" s="21"/>
      <c r="AD398" s="1"/>
      <c r="AE398" s="23"/>
      <c r="AF398" s="23"/>
      <c r="AG398" s="23"/>
      <c r="AH398" s="23"/>
      <c r="AJ398" s="28"/>
      <c r="AK398" s="28"/>
      <c r="AM398" s="28"/>
      <c r="AN398" s="28"/>
      <c r="AO398" s="28"/>
      <c r="AQ398" s="28"/>
      <c r="AR398" s="28"/>
      <c r="AX398" s="23"/>
      <c r="BE398" s="30"/>
      <c r="BZ398" s="31"/>
      <c r="CD398" s="33"/>
    </row>
    <row r="399" ht="15.75" customHeight="1">
      <c r="R399" s="11"/>
      <c r="S399" s="13"/>
      <c r="T399" s="11"/>
      <c r="U399" s="11"/>
      <c r="V399" s="11"/>
      <c r="W399" s="11"/>
      <c r="X399" s="11"/>
      <c r="Y399" s="1"/>
      <c r="AB399" s="210"/>
      <c r="AC399" s="21"/>
      <c r="AD399" s="1"/>
      <c r="AE399" s="23"/>
      <c r="AF399" s="23"/>
      <c r="AG399" s="23"/>
      <c r="AH399" s="23"/>
      <c r="AJ399" s="28"/>
      <c r="AK399" s="28"/>
      <c r="AM399" s="28"/>
      <c r="AN399" s="28"/>
      <c r="AO399" s="28"/>
      <c r="AQ399" s="28"/>
      <c r="AR399" s="28"/>
      <c r="AX399" s="23"/>
      <c r="BE399" s="30"/>
      <c r="BZ399" s="31"/>
      <c r="CD399" s="33"/>
    </row>
    <row r="400" ht="15.75" customHeight="1">
      <c r="R400" s="11"/>
      <c r="S400" s="13"/>
      <c r="T400" s="11"/>
      <c r="U400" s="11"/>
      <c r="V400" s="11"/>
      <c r="W400" s="11"/>
      <c r="X400" s="11"/>
      <c r="Y400" s="1"/>
      <c r="AB400" s="210"/>
      <c r="AC400" s="21"/>
      <c r="AD400" s="1"/>
      <c r="AE400" s="23"/>
      <c r="AF400" s="23"/>
      <c r="AG400" s="23"/>
      <c r="AH400" s="23"/>
      <c r="AJ400" s="28"/>
      <c r="AK400" s="28"/>
      <c r="AM400" s="28"/>
      <c r="AN400" s="28"/>
      <c r="AO400" s="28"/>
      <c r="AQ400" s="28"/>
      <c r="AR400" s="28"/>
      <c r="AX400" s="23"/>
      <c r="BE400" s="30"/>
      <c r="BZ400" s="31"/>
      <c r="CD400" s="33"/>
    </row>
    <row r="401" ht="15.75" customHeight="1">
      <c r="R401" s="11"/>
      <c r="S401" s="13"/>
      <c r="T401" s="11"/>
      <c r="U401" s="11"/>
      <c r="V401" s="11"/>
      <c r="W401" s="11"/>
      <c r="X401" s="11"/>
      <c r="Y401" s="1"/>
      <c r="AB401" s="210"/>
      <c r="AC401" s="21"/>
      <c r="AD401" s="1"/>
      <c r="AE401" s="23"/>
      <c r="AF401" s="23"/>
      <c r="AG401" s="23"/>
      <c r="AH401" s="23"/>
      <c r="AJ401" s="28"/>
      <c r="AK401" s="28"/>
      <c r="AM401" s="28"/>
      <c r="AN401" s="28"/>
      <c r="AO401" s="28"/>
      <c r="AQ401" s="28"/>
      <c r="AR401" s="28"/>
      <c r="AX401" s="23"/>
      <c r="BE401" s="30"/>
      <c r="BZ401" s="31"/>
      <c r="CD401" s="33"/>
    </row>
    <row r="402" ht="15.75" customHeight="1">
      <c r="R402" s="11"/>
      <c r="S402" s="13"/>
      <c r="T402" s="11"/>
      <c r="U402" s="11"/>
      <c r="V402" s="11"/>
      <c r="W402" s="11"/>
      <c r="X402" s="11"/>
      <c r="Y402" s="1"/>
      <c r="AB402" s="210"/>
      <c r="AC402" s="21"/>
      <c r="AD402" s="1"/>
      <c r="AE402" s="23"/>
      <c r="AF402" s="23"/>
      <c r="AG402" s="23"/>
      <c r="AH402" s="23"/>
      <c r="AJ402" s="28"/>
      <c r="AK402" s="28"/>
      <c r="AM402" s="28"/>
      <c r="AN402" s="28"/>
      <c r="AO402" s="28"/>
      <c r="AQ402" s="28"/>
      <c r="AR402" s="28"/>
      <c r="AX402" s="23"/>
      <c r="BE402" s="30"/>
      <c r="BZ402" s="31"/>
      <c r="CD402" s="33"/>
    </row>
    <row r="403" ht="15.75" customHeight="1">
      <c r="R403" s="11"/>
      <c r="S403" s="13"/>
      <c r="T403" s="11"/>
      <c r="U403" s="11"/>
      <c r="V403" s="11"/>
      <c r="W403" s="11"/>
      <c r="X403" s="11"/>
      <c r="Y403" s="1"/>
      <c r="AB403" s="210"/>
      <c r="AC403" s="21"/>
      <c r="AD403" s="1"/>
      <c r="AE403" s="23"/>
      <c r="AF403" s="23"/>
      <c r="AG403" s="23"/>
      <c r="AH403" s="23"/>
      <c r="AJ403" s="28"/>
      <c r="AK403" s="28"/>
      <c r="AM403" s="28"/>
      <c r="AN403" s="28"/>
      <c r="AO403" s="28"/>
      <c r="AQ403" s="28"/>
      <c r="AR403" s="28"/>
      <c r="AX403" s="23"/>
      <c r="BE403" s="30"/>
      <c r="BZ403" s="31"/>
      <c r="CD403" s="33"/>
    </row>
    <row r="404" ht="15.75" customHeight="1">
      <c r="R404" s="11"/>
      <c r="S404" s="13"/>
      <c r="T404" s="11"/>
      <c r="U404" s="11"/>
      <c r="V404" s="11"/>
      <c r="W404" s="11"/>
      <c r="X404" s="11"/>
      <c r="Y404" s="1"/>
      <c r="AB404" s="210"/>
      <c r="AC404" s="21"/>
      <c r="AD404" s="1"/>
      <c r="AE404" s="23"/>
      <c r="AF404" s="23"/>
      <c r="AG404" s="23"/>
      <c r="AH404" s="23"/>
      <c r="AJ404" s="28"/>
      <c r="AK404" s="28"/>
      <c r="AM404" s="28"/>
      <c r="AN404" s="28"/>
      <c r="AO404" s="28"/>
      <c r="AQ404" s="28"/>
      <c r="AR404" s="28"/>
      <c r="AX404" s="23"/>
      <c r="BE404" s="30"/>
      <c r="BZ404" s="31"/>
      <c r="CD404" s="33"/>
    </row>
    <row r="405" ht="15.75" customHeight="1">
      <c r="R405" s="11"/>
      <c r="S405" s="13"/>
      <c r="T405" s="11"/>
      <c r="U405" s="11"/>
      <c r="V405" s="11"/>
      <c r="W405" s="11"/>
      <c r="X405" s="11"/>
      <c r="Y405" s="1"/>
      <c r="AB405" s="210"/>
      <c r="AC405" s="21"/>
      <c r="AD405" s="1"/>
      <c r="AE405" s="23"/>
      <c r="AF405" s="23"/>
      <c r="AG405" s="23"/>
      <c r="AH405" s="23"/>
      <c r="AJ405" s="28"/>
      <c r="AK405" s="28"/>
      <c r="AM405" s="28"/>
      <c r="AN405" s="28"/>
      <c r="AO405" s="28"/>
      <c r="AQ405" s="28"/>
      <c r="AR405" s="28"/>
      <c r="AX405" s="23"/>
      <c r="BE405" s="30"/>
      <c r="BZ405" s="31"/>
      <c r="CD405" s="33"/>
    </row>
    <row r="406" ht="15.75" customHeight="1">
      <c r="R406" s="11"/>
      <c r="S406" s="13"/>
      <c r="T406" s="11"/>
      <c r="U406" s="11"/>
      <c r="V406" s="11"/>
      <c r="W406" s="11"/>
      <c r="X406" s="11"/>
      <c r="Y406" s="1"/>
      <c r="AB406" s="210"/>
      <c r="AC406" s="21"/>
      <c r="AD406" s="1"/>
      <c r="AE406" s="23"/>
      <c r="AF406" s="23"/>
      <c r="AG406" s="23"/>
      <c r="AH406" s="23"/>
      <c r="AJ406" s="28"/>
      <c r="AK406" s="28"/>
      <c r="AM406" s="28"/>
      <c r="AN406" s="28"/>
      <c r="AO406" s="28"/>
      <c r="AQ406" s="28"/>
      <c r="AR406" s="28"/>
      <c r="AX406" s="23"/>
      <c r="BE406" s="30"/>
      <c r="BZ406" s="31"/>
      <c r="CD406" s="33"/>
    </row>
    <row r="407" ht="15.75" customHeight="1">
      <c r="R407" s="11"/>
      <c r="S407" s="13"/>
      <c r="T407" s="11"/>
      <c r="U407" s="11"/>
      <c r="V407" s="11"/>
      <c r="W407" s="11"/>
      <c r="X407" s="11"/>
      <c r="Y407" s="1"/>
      <c r="AB407" s="210"/>
      <c r="AC407" s="21"/>
      <c r="AD407" s="1"/>
      <c r="AE407" s="23"/>
      <c r="AF407" s="23"/>
      <c r="AG407" s="23"/>
      <c r="AH407" s="23"/>
      <c r="AJ407" s="28"/>
      <c r="AK407" s="28"/>
      <c r="AM407" s="28"/>
      <c r="AN407" s="28"/>
      <c r="AO407" s="28"/>
      <c r="AQ407" s="28"/>
      <c r="AR407" s="28"/>
      <c r="AX407" s="23"/>
      <c r="BE407" s="30"/>
      <c r="BZ407" s="31"/>
      <c r="CD407" s="33"/>
    </row>
    <row r="408" ht="15.75" customHeight="1">
      <c r="R408" s="11"/>
      <c r="S408" s="13"/>
      <c r="T408" s="11"/>
      <c r="U408" s="11"/>
      <c r="V408" s="11"/>
      <c r="W408" s="11"/>
      <c r="X408" s="11"/>
      <c r="Y408" s="1"/>
      <c r="AB408" s="210"/>
      <c r="AC408" s="21"/>
      <c r="AD408" s="1"/>
      <c r="AE408" s="23"/>
      <c r="AF408" s="23"/>
      <c r="AG408" s="23"/>
      <c r="AH408" s="23"/>
      <c r="AJ408" s="28"/>
      <c r="AK408" s="28"/>
      <c r="AM408" s="28"/>
      <c r="AN408" s="28"/>
      <c r="AO408" s="28"/>
      <c r="AQ408" s="28"/>
      <c r="AR408" s="28"/>
      <c r="AX408" s="23"/>
      <c r="BE408" s="30"/>
      <c r="BZ408" s="31"/>
      <c r="CD408" s="33"/>
    </row>
    <row r="409" ht="15.75" customHeight="1">
      <c r="R409" s="11"/>
      <c r="S409" s="13"/>
      <c r="T409" s="11"/>
      <c r="U409" s="11"/>
      <c r="V409" s="11"/>
      <c r="W409" s="11"/>
      <c r="X409" s="11"/>
      <c r="Y409" s="1"/>
      <c r="AB409" s="210"/>
      <c r="AC409" s="21"/>
      <c r="AD409" s="1"/>
      <c r="AE409" s="23"/>
      <c r="AF409" s="23"/>
      <c r="AG409" s="23"/>
      <c r="AH409" s="23"/>
      <c r="AJ409" s="28"/>
      <c r="AK409" s="28"/>
      <c r="AM409" s="28"/>
      <c r="AN409" s="28"/>
      <c r="AO409" s="28"/>
      <c r="AQ409" s="28"/>
      <c r="AR409" s="28"/>
      <c r="AX409" s="23"/>
      <c r="BE409" s="30"/>
      <c r="BZ409" s="31"/>
      <c r="CD409" s="33"/>
    </row>
    <row r="410" ht="15.75" customHeight="1">
      <c r="R410" s="11"/>
      <c r="S410" s="13"/>
      <c r="T410" s="11"/>
      <c r="U410" s="11"/>
      <c r="V410" s="11"/>
      <c r="W410" s="11"/>
      <c r="X410" s="11"/>
      <c r="Y410" s="1"/>
      <c r="AB410" s="210"/>
      <c r="AC410" s="21"/>
      <c r="AD410" s="1"/>
      <c r="AE410" s="23"/>
      <c r="AF410" s="23"/>
      <c r="AG410" s="23"/>
      <c r="AH410" s="23"/>
      <c r="AJ410" s="28"/>
      <c r="AK410" s="28"/>
      <c r="AM410" s="28"/>
      <c r="AN410" s="28"/>
      <c r="AO410" s="28"/>
      <c r="AQ410" s="28"/>
      <c r="AR410" s="28"/>
      <c r="AX410" s="23"/>
      <c r="BE410" s="30"/>
      <c r="BZ410" s="31"/>
      <c r="CD410" s="33"/>
    </row>
    <row r="411" ht="15.75" customHeight="1">
      <c r="R411" s="11"/>
      <c r="S411" s="13"/>
      <c r="T411" s="11"/>
      <c r="U411" s="11"/>
      <c r="V411" s="11"/>
      <c r="W411" s="11"/>
      <c r="X411" s="11"/>
      <c r="Y411" s="1"/>
      <c r="AB411" s="210"/>
      <c r="AC411" s="21"/>
      <c r="AD411" s="1"/>
      <c r="AE411" s="23"/>
      <c r="AF411" s="23"/>
      <c r="AG411" s="23"/>
      <c r="AH411" s="23"/>
      <c r="AJ411" s="28"/>
      <c r="AK411" s="28"/>
      <c r="AM411" s="28"/>
      <c r="AN411" s="28"/>
      <c r="AO411" s="28"/>
      <c r="AQ411" s="28"/>
      <c r="AR411" s="28"/>
      <c r="AX411" s="23"/>
      <c r="BE411" s="30"/>
      <c r="BZ411" s="31"/>
      <c r="CD411" s="33"/>
    </row>
    <row r="412" ht="15.75" customHeight="1">
      <c r="R412" s="11"/>
      <c r="S412" s="13"/>
      <c r="T412" s="11"/>
      <c r="U412" s="11"/>
      <c r="V412" s="11"/>
      <c r="W412" s="11"/>
      <c r="X412" s="11"/>
      <c r="Y412" s="1"/>
      <c r="AB412" s="210"/>
      <c r="AC412" s="21"/>
      <c r="AD412" s="1"/>
      <c r="AE412" s="23"/>
      <c r="AF412" s="23"/>
      <c r="AG412" s="23"/>
      <c r="AH412" s="23"/>
      <c r="AJ412" s="28"/>
      <c r="AK412" s="28"/>
      <c r="AM412" s="28"/>
      <c r="AN412" s="28"/>
      <c r="AO412" s="28"/>
      <c r="AQ412" s="28"/>
      <c r="AR412" s="28"/>
      <c r="AX412" s="23"/>
      <c r="BE412" s="30"/>
      <c r="BZ412" s="31"/>
      <c r="CD412" s="33"/>
    </row>
    <row r="413" ht="15.75" customHeight="1">
      <c r="R413" s="11"/>
      <c r="S413" s="13"/>
      <c r="T413" s="11"/>
      <c r="U413" s="11"/>
      <c r="V413" s="11"/>
      <c r="W413" s="11"/>
      <c r="X413" s="11"/>
      <c r="Y413" s="1"/>
      <c r="AB413" s="210"/>
      <c r="AC413" s="21"/>
      <c r="AD413" s="1"/>
      <c r="AE413" s="23"/>
      <c r="AF413" s="23"/>
      <c r="AG413" s="23"/>
      <c r="AH413" s="23"/>
      <c r="AJ413" s="28"/>
      <c r="AK413" s="28"/>
      <c r="AM413" s="28"/>
      <c r="AN413" s="28"/>
      <c r="AO413" s="28"/>
      <c r="AQ413" s="28"/>
      <c r="AR413" s="28"/>
      <c r="AX413" s="23"/>
      <c r="BE413" s="30"/>
      <c r="BZ413" s="31"/>
      <c r="CD413" s="33"/>
    </row>
    <row r="414" ht="15.75" customHeight="1">
      <c r="R414" s="11"/>
      <c r="S414" s="13"/>
      <c r="T414" s="11"/>
      <c r="U414" s="11"/>
      <c r="V414" s="11"/>
      <c r="W414" s="11"/>
      <c r="X414" s="11"/>
      <c r="Y414" s="1"/>
      <c r="AB414" s="210"/>
      <c r="AC414" s="21"/>
      <c r="AD414" s="1"/>
      <c r="AE414" s="23"/>
      <c r="AF414" s="23"/>
      <c r="AG414" s="23"/>
      <c r="AH414" s="23"/>
      <c r="AJ414" s="28"/>
      <c r="AK414" s="28"/>
      <c r="AM414" s="28"/>
      <c r="AN414" s="28"/>
      <c r="AO414" s="28"/>
      <c r="AQ414" s="28"/>
      <c r="AR414" s="28"/>
      <c r="AX414" s="23"/>
      <c r="BE414" s="30"/>
      <c r="BZ414" s="31"/>
      <c r="CD414" s="33"/>
    </row>
    <row r="415" ht="15.75" customHeight="1">
      <c r="R415" s="11"/>
      <c r="S415" s="13"/>
      <c r="T415" s="11"/>
      <c r="U415" s="11"/>
      <c r="V415" s="11"/>
      <c r="W415" s="11"/>
      <c r="X415" s="11"/>
      <c r="Y415" s="1"/>
      <c r="AB415" s="210"/>
      <c r="AC415" s="21"/>
      <c r="AD415" s="1"/>
      <c r="AE415" s="23"/>
      <c r="AF415" s="23"/>
      <c r="AG415" s="23"/>
      <c r="AH415" s="23"/>
      <c r="AJ415" s="28"/>
      <c r="AK415" s="28"/>
      <c r="AM415" s="28"/>
      <c r="AN415" s="28"/>
      <c r="AO415" s="28"/>
      <c r="AQ415" s="28"/>
      <c r="AR415" s="28"/>
      <c r="AX415" s="23"/>
      <c r="BE415" s="30"/>
      <c r="BZ415" s="31"/>
      <c r="CD415" s="33"/>
    </row>
    <row r="416" ht="15.75" customHeight="1">
      <c r="R416" s="11"/>
      <c r="S416" s="13"/>
      <c r="T416" s="11"/>
      <c r="U416" s="11"/>
      <c r="V416" s="11"/>
      <c r="W416" s="11"/>
      <c r="X416" s="11"/>
      <c r="Y416" s="1"/>
      <c r="AB416" s="210"/>
      <c r="AC416" s="21"/>
      <c r="AD416" s="1"/>
      <c r="AE416" s="23"/>
      <c r="AF416" s="23"/>
      <c r="AG416" s="23"/>
      <c r="AH416" s="23"/>
      <c r="AJ416" s="28"/>
      <c r="AK416" s="28"/>
      <c r="AM416" s="28"/>
      <c r="AN416" s="28"/>
      <c r="AO416" s="28"/>
      <c r="AQ416" s="28"/>
      <c r="AR416" s="28"/>
      <c r="AX416" s="23"/>
      <c r="BE416" s="30"/>
      <c r="BZ416" s="31"/>
      <c r="CD416" s="33"/>
    </row>
    <row r="417" ht="15.75" customHeight="1">
      <c r="R417" s="11"/>
      <c r="S417" s="13"/>
      <c r="T417" s="11"/>
      <c r="U417" s="11"/>
      <c r="V417" s="11"/>
      <c r="W417" s="11"/>
      <c r="X417" s="11"/>
      <c r="Y417" s="1"/>
      <c r="AB417" s="210"/>
      <c r="AC417" s="21"/>
      <c r="AD417" s="1"/>
      <c r="AE417" s="23"/>
      <c r="AF417" s="23"/>
      <c r="AG417" s="23"/>
      <c r="AH417" s="23"/>
      <c r="AJ417" s="28"/>
      <c r="AK417" s="28"/>
      <c r="AM417" s="28"/>
      <c r="AN417" s="28"/>
      <c r="AO417" s="28"/>
      <c r="AQ417" s="28"/>
      <c r="AR417" s="28"/>
      <c r="AX417" s="23"/>
      <c r="BE417" s="30"/>
      <c r="BZ417" s="31"/>
      <c r="CD417" s="33"/>
    </row>
    <row r="418" ht="15.75" customHeight="1">
      <c r="R418" s="11"/>
      <c r="S418" s="13"/>
      <c r="T418" s="11"/>
      <c r="U418" s="11"/>
      <c r="V418" s="11"/>
      <c r="W418" s="11"/>
      <c r="X418" s="11"/>
      <c r="Y418" s="1"/>
      <c r="AB418" s="210"/>
      <c r="AC418" s="21"/>
      <c r="AD418" s="1"/>
      <c r="AE418" s="23"/>
      <c r="AF418" s="23"/>
      <c r="AG418" s="23"/>
      <c r="AH418" s="23"/>
      <c r="AJ418" s="28"/>
      <c r="AK418" s="28"/>
      <c r="AM418" s="28"/>
      <c r="AN418" s="28"/>
      <c r="AO418" s="28"/>
      <c r="AQ418" s="28"/>
      <c r="AR418" s="28"/>
      <c r="AX418" s="23"/>
      <c r="BE418" s="30"/>
      <c r="BZ418" s="31"/>
      <c r="CD418" s="33"/>
    </row>
    <row r="419" ht="15.75" customHeight="1">
      <c r="R419" s="11"/>
      <c r="S419" s="13"/>
      <c r="T419" s="11"/>
      <c r="U419" s="11"/>
      <c r="V419" s="11"/>
      <c r="W419" s="11"/>
      <c r="X419" s="11"/>
      <c r="Y419" s="1"/>
      <c r="AB419" s="210"/>
      <c r="AC419" s="21"/>
      <c r="AD419" s="1"/>
      <c r="AE419" s="23"/>
      <c r="AF419" s="23"/>
      <c r="AG419" s="23"/>
      <c r="AH419" s="23"/>
      <c r="AJ419" s="28"/>
      <c r="AK419" s="28"/>
      <c r="AM419" s="28"/>
      <c r="AN419" s="28"/>
      <c r="AO419" s="28"/>
      <c r="AQ419" s="28"/>
      <c r="AR419" s="28"/>
      <c r="AX419" s="23"/>
      <c r="BE419" s="30"/>
      <c r="BZ419" s="31"/>
      <c r="CD419" s="33"/>
    </row>
    <row r="420" ht="15.75" customHeight="1">
      <c r="R420" s="11"/>
      <c r="S420" s="13"/>
      <c r="T420" s="11"/>
      <c r="U420" s="11"/>
      <c r="V420" s="11"/>
      <c r="W420" s="11"/>
      <c r="X420" s="11"/>
      <c r="Y420" s="1"/>
      <c r="AB420" s="210"/>
      <c r="AC420" s="21"/>
      <c r="AD420" s="1"/>
      <c r="AE420" s="23"/>
      <c r="AF420" s="23"/>
      <c r="AG420" s="23"/>
      <c r="AH420" s="23"/>
      <c r="AJ420" s="28"/>
      <c r="AK420" s="28"/>
      <c r="AM420" s="28"/>
      <c r="AN420" s="28"/>
      <c r="AO420" s="28"/>
      <c r="AQ420" s="28"/>
      <c r="AR420" s="28"/>
      <c r="AX420" s="23"/>
      <c r="BE420" s="30"/>
      <c r="BZ420" s="31"/>
      <c r="CD420" s="33"/>
    </row>
    <row r="421" ht="15.75" customHeight="1">
      <c r="R421" s="11"/>
      <c r="S421" s="13"/>
      <c r="T421" s="11"/>
      <c r="U421" s="11"/>
      <c r="V421" s="11"/>
      <c r="W421" s="11"/>
      <c r="X421" s="11"/>
      <c r="Y421" s="1"/>
      <c r="AB421" s="210"/>
      <c r="AC421" s="21"/>
      <c r="AD421" s="1"/>
      <c r="AE421" s="23"/>
      <c r="AF421" s="23"/>
      <c r="AG421" s="23"/>
      <c r="AH421" s="23"/>
      <c r="AJ421" s="28"/>
      <c r="AK421" s="28"/>
      <c r="AM421" s="28"/>
      <c r="AN421" s="28"/>
      <c r="AO421" s="28"/>
      <c r="AQ421" s="28"/>
      <c r="AR421" s="28"/>
      <c r="AX421" s="23"/>
      <c r="BE421" s="30"/>
      <c r="BZ421" s="31"/>
      <c r="CD421" s="33"/>
    </row>
    <row r="422" ht="15.75" customHeight="1">
      <c r="R422" s="11"/>
      <c r="S422" s="13"/>
      <c r="T422" s="11"/>
      <c r="U422" s="11"/>
      <c r="V422" s="11"/>
      <c r="W422" s="11"/>
      <c r="X422" s="11"/>
      <c r="Y422" s="1"/>
      <c r="AB422" s="210"/>
      <c r="AC422" s="21"/>
      <c r="AD422" s="1"/>
      <c r="AE422" s="23"/>
      <c r="AF422" s="23"/>
      <c r="AG422" s="23"/>
      <c r="AH422" s="23"/>
      <c r="AJ422" s="28"/>
      <c r="AK422" s="28"/>
      <c r="AM422" s="28"/>
      <c r="AN422" s="28"/>
      <c r="AO422" s="28"/>
      <c r="AQ422" s="28"/>
      <c r="AR422" s="28"/>
      <c r="AX422" s="23"/>
      <c r="BE422" s="30"/>
      <c r="BZ422" s="31"/>
      <c r="CD422" s="33"/>
    </row>
    <row r="423" ht="15.75" customHeight="1">
      <c r="R423" s="11"/>
      <c r="S423" s="13"/>
      <c r="T423" s="11"/>
      <c r="U423" s="11"/>
      <c r="V423" s="11"/>
      <c r="W423" s="11"/>
      <c r="X423" s="11"/>
      <c r="Y423" s="1"/>
      <c r="AB423" s="210"/>
      <c r="AC423" s="21"/>
      <c r="AD423" s="1"/>
      <c r="AE423" s="23"/>
      <c r="AF423" s="23"/>
      <c r="AG423" s="23"/>
      <c r="AH423" s="23"/>
      <c r="AJ423" s="28"/>
      <c r="AK423" s="28"/>
      <c r="AM423" s="28"/>
      <c r="AN423" s="28"/>
      <c r="AO423" s="28"/>
      <c r="AQ423" s="28"/>
      <c r="AR423" s="28"/>
      <c r="AX423" s="23"/>
      <c r="BE423" s="30"/>
      <c r="BZ423" s="31"/>
      <c r="CD423" s="33"/>
    </row>
    <row r="424" ht="15.75" customHeight="1">
      <c r="R424" s="11"/>
      <c r="S424" s="13"/>
      <c r="T424" s="11"/>
      <c r="U424" s="11"/>
      <c r="V424" s="11"/>
      <c r="W424" s="11"/>
      <c r="X424" s="11"/>
      <c r="Y424" s="1"/>
      <c r="AB424" s="210"/>
      <c r="AC424" s="21"/>
      <c r="AD424" s="1"/>
      <c r="AE424" s="23"/>
      <c r="AF424" s="23"/>
      <c r="AG424" s="23"/>
      <c r="AH424" s="23"/>
      <c r="AJ424" s="28"/>
      <c r="AK424" s="28"/>
      <c r="AM424" s="28"/>
      <c r="AN424" s="28"/>
      <c r="AO424" s="28"/>
      <c r="AQ424" s="28"/>
      <c r="AR424" s="28"/>
      <c r="AX424" s="23"/>
      <c r="BE424" s="30"/>
      <c r="BZ424" s="31"/>
      <c r="CD424" s="33"/>
    </row>
    <row r="425" ht="15.75" customHeight="1">
      <c r="R425" s="11"/>
      <c r="S425" s="13"/>
      <c r="T425" s="11"/>
      <c r="U425" s="11"/>
      <c r="V425" s="11"/>
      <c r="W425" s="11"/>
      <c r="X425" s="11"/>
      <c r="Y425" s="1"/>
      <c r="AB425" s="210"/>
      <c r="AC425" s="21"/>
      <c r="AD425" s="1"/>
      <c r="AE425" s="23"/>
      <c r="AF425" s="23"/>
      <c r="AG425" s="23"/>
      <c r="AH425" s="23"/>
      <c r="AJ425" s="28"/>
      <c r="AK425" s="28"/>
      <c r="AM425" s="28"/>
      <c r="AN425" s="28"/>
      <c r="AO425" s="28"/>
      <c r="AQ425" s="28"/>
      <c r="AR425" s="28"/>
      <c r="AX425" s="23"/>
      <c r="BE425" s="30"/>
      <c r="BZ425" s="31"/>
      <c r="CD425" s="33"/>
    </row>
    <row r="426" ht="15.75" customHeight="1">
      <c r="R426" s="11"/>
      <c r="S426" s="13"/>
      <c r="T426" s="11"/>
      <c r="U426" s="11"/>
      <c r="V426" s="11"/>
      <c r="W426" s="11"/>
      <c r="X426" s="11"/>
      <c r="Y426" s="1"/>
      <c r="AB426" s="210"/>
      <c r="AC426" s="21"/>
      <c r="AD426" s="1"/>
      <c r="AE426" s="23"/>
      <c r="AF426" s="23"/>
      <c r="AG426" s="23"/>
      <c r="AH426" s="23"/>
      <c r="AJ426" s="28"/>
      <c r="AK426" s="28"/>
      <c r="AM426" s="28"/>
      <c r="AN426" s="28"/>
      <c r="AO426" s="28"/>
      <c r="AQ426" s="28"/>
      <c r="AR426" s="28"/>
      <c r="AX426" s="23"/>
      <c r="BE426" s="30"/>
      <c r="BZ426" s="31"/>
      <c r="CD426" s="33"/>
    </row>
    <row r="427" ht="15.75" customHeight="1">
      <c r="R427" s="11"/>
      <c r="S427" s="13"/>
      <c r="T427" s="11"/>
      <c r="U427" s="11"/>
      <c r="V427" s="11"/>
      <c r="W427" s="11"/>
      <c r="X427" s="11"/>
      <c r="Y427" s="1"/>
      <c r="AB427" s="210"/>
      <c r="AC427" s="21"/>
      <c r="AD427" s="1"/>
      <c r="AE427" s="23"/>
      <c r="AF427" s="23"/>
      <c r="AG427" s="23"/>
      <c r="AH427" s="23"/>
      <c r="AJ427" s="28"/>
      <c r="AK427" s="28"/>
      <c r="AM427" s="28"/>
      <c r="AN427" s="28"/>
      <c r="AO427" s="28"/>
      <c r="AQ427" s="28"/>
      <c r="AR427" s="28"/>
      <c r="AX427" s="23"/>
      <c r="BE427" s="30"/>
      <c r="BZ427" s="31"/>
      <c r="CD427" s="33"/>
    </row>
    <row r="428" ht="15.75" customHeight="1">
      <c r="R428" s="11"/>
      <c r="S428" s="13"/>
      <c r="T428" s="11"/>
      <c r="U428" s="11"/>
      <c r="V428" s="11"/>
      <c r="W428" s="11"/>
      <c r="X428" s="11"/>
      <c r="Y428" s="1"/>
      <c r="AB428" s="210"/>
      <c r="AC428" s="21"/>
      <c r="AD428" s="1"/>
      <c r="AE428" s="23"/>
      <c r="AF428" s="23"/>
      <c r="AG428" s="23"/>
      <c r="AH428" s="23"/>
      <c r="AJ428" s="28"/>
      <c r="AK428" s="28"/>
      <c r="AM428" s="28"/>
      <c r="AN428" s="28"/>
      <c r="AO428" s="28"/>
      <c r="AQ428" s="28"/>
      <c r="AR428" s="28"/>
      <c r="AX428" s="23"/>
      <c r="BE428" s="30"/>
      <c r="BZ428" s="31"/>
      <c r="CD428" s="33"/>
    </row>
    <row r="429" ht="15.75" customHeight="1">
      <c r="R429" s="11"/>
      <c r="S429" s="13"/>
      <c r="T429" s="11"/>
      <c r="U429" s="11"/>
      <c r="V429" s="11"/>
      <c r="W429" s="11"/>
      <c r="X429" s="11"/>
      <c r="Y429" s="1"/>
      <c r="AB429" s="210"/>
      <c r="AC429" s="21"/>
      <c r="AD429" s="1"/>
      <c r="AE429" s="23"/>
      <c r="AF429" s="23"/>
      <c r="AG429" s="23"/>
      <c r="AH429" s="23"/>
      <c r="AJ429" s="28"/>
      <c r="AK429" s="28"/>
      <c r="AM429" s="28"/>
      <c r="AN429" s="28"/>
      <c r="AO429" s="28"/>
      <c r="AQ429" s="28"/>
      <c r="AR429" s="28"/>
      <c r="AX429" s="23"/>
      <c r="BE429" s="30"/>
      <c r="BZ429" s="31"/>
      <c r="CD429" s="33"/>
    </row>
    <row r="430" ht="15.75" customHeight="1">
      <c r="R430" s="11"/>
      <c r="S430" s="13"/>
      <c r="T430" s="11"/>
      <c r="U430" s="11"/>
      <c r="V430" s="11"/>
      <c r="W430" s="11"/>
      <c r="X430" s="11"/>
      <c r="Y430" s="1"/>
      <c r="AB430" s="210"/>
      <c r="AC430" s="21"/>
      <c r="AD430" s="1"/>
      <c r="AE430" s="23"/>
      <c r="AF430" s="23"/>
      <c r="AG430" s="23"/>
      <c r="AH430" s="23"/>
      <c r="AJ430" s="28"/>
      <c r="AK430" s="28"/>
      <c r="AM430" s="28"/>
      <c r="AN430" s="28"/>
      <c r="AO430" s="28"/>
      <c r="AQ430" s="28"/>
      <c r="AR430" s="28"/>
      <c r="AX430" s="23"/>
      <c r="BE430" s="30"/>
      <c r="BZ430" s="31"/>
      <c r="CD430" s="33"/>
    </row>
    <row r="431" ht="15.75" customHeight="1">
      <c r="R431" s="11"/>
      <c r="S431" s="13"/>
      <c r="T431" s="11"/>
      <c r="U431" s="11"/>
      <c r="V431" s="11"/>
      <c r="W431" s="11"/>
      <c r="X431" s="11"/>
      <c r="Y431" s="1"/>
      <c r="AB431" s="210"/>
      <c r="AC431" s="21"/>
      <c r="AD431" s="1"/>
      <c r="AE431" s="23"/>
      <c r="AF431" s="23"/>
      <c r="AG431" s="23"/>
      <c r="AH431" s="23"/>
      <c r="AJ431" s="28"/>
      <c r="AK431" s="28"/>
      <c r="AM431" s="28"/>
      <c r="AN431" s="28"/>
      <c r="AO431" s="28"/>
      <c r="AQ431" s="28"/>
      <c r="AR431" s="28"/>
      <c r="AX431" s="23"/>
      <c r="BE431" s="30"/>
      <c r="BZ431" s="31"/>
      <c r="CD431" s="33"/>
    </row>
    <row r="432" ht="15.75" customHeight="1">
      <c r="R432" s="11"/>
      <c r="S432" s="13"/>
      <c r="T432" s="11"/>
      <c r="U432" s="11"/>
      <c r="V432" s="11"/>
      <c r="W432" s="11"/>
      <c r="X432" s="11"/>
      <c r="Y432" s="1"/>
      <c r="AB432" s="210"/>
      <c r="AC432" s="21"/>
      <c r="AD432" s="1"/>
      <c r="AE432" s="23"/>
      <c r="AF432" s="23"/>
      <c r="AG432" s="23"/>
      <c r="AH432" s="23"/>
      <c r="AJ432" s="28"/>
      <c r="AK432" s="28"/>
      <c r="AM432" s="28"/>
      <c r="AN432" s="28"/>
      <c r="AO432" s="28"/>
      <c r="AQ432" s="28"/>
      <c r="AR432" s="28"/>
      <c r="AX432" s="23"/>
      <c r="BE432" s="30"/>
      <c r="BZ432" s="31"/>
      <c r="CD432" s="33"/>
    </row>
    <row r="433" ht="15.75" customHeight="1">
      <c r="R433" s="11"/>
      <c r="S433" s="13"/>
      <c r="T433" s="11"/>
      <c r="U433" s="11"/>
      <c r="V433" s="11"/>
      <c r="W433" s="11"/>
      <c r="X433" s="11"/>
      <c r="Y433" s="1"/>
      <c r="AB433" s="210"/>
      <c r="AC433" s="21"/>
      <c r="AD433" s="1"/>
      <c r="AE433" s="23"/>
      <c r="AF433" s="23"/>
      <c r="AG433" s="23"/>
      <c r="AH433" s="23"/>
      <c r="AJ433" s="28"/>
      <c r="AK433" s="28"/>
      <c r="AM433" s="28"/>
      <c r="AN433" s="28"/>
      <c r="AO433" s="28"/>
      <c r="AQ433" s="28"/>
      <c r="AR433" s="28"/>
      <c r="AX433" s="23"/>
      <c r="BE433" s="30"/>
      <c r="BZ433" s="31"/>
      <c r="CD433" s="33"/>
    </row>
    <row r="434" ht="15.75" customHeight="1">
      <c r="R434" s="11"/>
      <c r="S434" s="13"/>
      <c r="T434" s="11"/>
      <c r="U434" s="11"/>
      <c r="V434" s="11"/>
      <c r="W434" s="11"/>
      <c r="X434" s="11"/>
      <c r="Y434" s="1"/>
      <c r="AB434" s="210"/>
      <c r="AC434" s="21"/>
      <c r="AD434" s="1"/>
      <c r="AE434" s="23"/>
      <c r="AF434" s="23"/>
      <c r="AG434" s="23"/>
      <c r="AH434" s="23"/>
      <c r="AJ434" s="28"/>
      <c r="AK434" s="28"/>
      <c r="AM434" s="28"/>
      <c r="AN434" s="28"/>
      <c r="AO434" s="28"/>
      <c r="AQ434" s="28"/>
      <c r="AR434" s="28"/>
      <c r="AX434" s="23"/>
      <c r="BE434" s="30"/>
      <c r="BZ434" s="31"/>
      <c r="CD434" s="33"/>
    </row>
    <row r="435" ht="15.75" customHeight="1">
      <c r="R435" s="11"/>
      <c r="S435" s="13"/>
      <c r="T435" s="11"/>
      <c r="U435" s="11"/>
      <c r="V435" s="11"/>
      <c r="W435" s="11"/>
      <c r="X435" s="11"/>
      <c r="Y435" s="1"/>
      <c r="AB435" s="210"/>
      <c r="AC435" s="21"/>
      <c r="AD435" s="1"/>
      <c r="AE435" s="23"/>
      <c r="AF435" s="23"/>
      <c r="AG435" s="23"/>
      <c r="AH435" s="23"/>
      <c r="AJ435" s="28"/>
      <c r="AK435" s="28"/>
      <c r="AM435" s="28"/>
      <c r="AN435" s="28"/>
      <c r="AO435" s="28"/>
      <c r="AQ435" s="28"/>
      <c r="AR435" s="28"/>
      <c r="AX435" s="23"/>
      <c r="BE435" s="30"/>
      <c r="BZ435" s="31"/>
      <c r="CD435" s="33"/>
    </row>
    <row r="436" ht="15.75" customHeight="1">
      <c r="R436" s="11"/>
      <c r="S436" s="13"/>
      <c r="T436" s="11"/>
      <c r="U436" s="11"/>
      <c r="V436" s="11"/>
      <c r="W436" s="11"/>
      <c r="X436" s="11"/>
      <c r="Y436" s="1"/>
      <c r="AB436" s="210"/>
      <c r="AC436" s="21"/>
      <c r="AD436" s="1"/>
      <c r="AE436" s="23"/>
      <c r="AF436" s="23"/>
      <c r="AG436" s="23"/>
      <c r="AH436" s="23"/>
      <c r="AJ436" s="28"/>
      <c r="AK436" s="28"/>
      <c r="AM436" s="28"/>
      <c r="AN436" s="28"/>
      <c r="AO436" s="28"/>
      <c r="AQ436" s="28"/>
      <c r="AR436" s="28"/>
      <c r="AX436" s="23"/>
      <c r="BE436" s="30"/>
      <c r="BZ436" s="31"/>
      <c r="CD436" s="33"/>
    </row>
    <row r="437" ht="15.75" customHeight="1">
      <c r="R437" s="11"/>
      <c r="S437" s="13"/>
      <c r="T437" s="11"/>
      <c r="U437" s="11"/>
      <c r="V437" s="11"/>
      <c r="W437" s="11"/>
      <c r="X437" s="11"/>
      <c r="Y437" s="1"/>
      <c r="AB437" s="210"/>
      <c r="AC437" s="21"/>
      <c r="AD437" s="1"/>
      <c r="AE437" s="23"/>
      <c r="AF437" s="23"/>
      <c r="AG437" s="23"/>
      <c r="AH437" s="23"/>
      <c r="AJ437" s="28"/>
      <c r="AK437" s="28"/>
      <c r="AM437" s="28"/>
      <c r="AN437" s="28"/>
      <c r="AO437" s="28"/>
      <c r="AQ437" s="28"/>
      <c r="AR437" s="28"/>
      <c r="AX437" s="23"/>
      <c r="BE437" s="30"/>
      <c r="BZ437" s="31"/>
      <c r="CD437" s="33"/>
    </row>
    <row r="438" ht="15.75" customHeight="1">
      <c r="R438" s="11"/>
      <c r="S438" s="13"/>
      <c r="T438" s="11"/>
      <c r="U438" s="11"/>
      <c r="V438" s="11"/>
      <c r="W438" s="11"/>
      <c r="X438" s="11"/>
      <c r="Y438" s="1"/>
      <c r="AB438" s="210"/>
      <c r="AC438" s="21"/>
      <c r="AD438" s="1"/>
      <c r="AE438" s="23"/>
      <c r="AF438" s="23"/>
      <c r="AG438" s="23"/>
      <c r="AH438" s="23"/>
      <c r="AJ438" s="28"/>
      <c r="AK438" s="28"/>
      <c r="AM438" s="28"/>
      <c r="AN438" s="28"/>
      <c r="AO438" s="28"/>
      <c r="AQ438" s="28"/>
      <c r="AR438" s="28"/>
      <c r="AX438" s="23"/>
      <c r="BE438" s="30"/>
      <c r="BZ438" s="31"/>
      <c r="CD438" s="33"/>
    </row>
    <row r="439" ht="15.75" customHeight="1">
      <c r="R439" s="11"/>
      <c r="S439" s="13"/>
      <c r="T439" s="11"/>
      <c r="U439" s="11"/>
      <c r="V439" s="11"/>
      <c r="W439" s="11"/>
      <c r="X439" s="11"/>
      <c r="Y439" s="1"/>
      <c r="AB439" s="210"/>
      <c r="AC439" s="21"/>
      <c r="AD439" s="1"/>
      <c r="AE439" s="23"/>
      <c r="AF439" s="23"/>
      <c r="AG439" s="23"/>
      <c r="AH439" s="23"/>
      <c r="AJ439" s="28"/>
      <c r="AK439" s="28"/>
      <c r="AM439" s="28"/>
      <c r="AN439" s="28"/>
      <c r="AO439" s="28"/>
      <c r="AQ439" s="28"/>
      <c r="AR439" s="28"/>
      <c r="AX439" s="23"/>
      <c r="BE439" s="30"/>
      <c r="BZ439" s="31"/>
      <c r="CD439" s="33"/>
    </row>
    <row r="440" ht="15.75" customHeight="1">
      <c r="R440" s="11"/>
      <c r="S440" s="13"/>
      <c r="T440" s="11"/>
      <c r="U440" s="11"/>
      <c r="V440" s="11"/>
      <c r="W440" s="11"/>
      <c r="X440" s="11"/>
      <c r="Y440" s="1"/>
      <c r="AB440" s="210"/>
      <c r="AC440" s="21"/>
      <c r="AD440" s="1"/>
      <c r="AE440" s="23"/>
      <c r="AF440" s="23"/>
      <c r="AG440" s="23"/>
      <c r="AH440" s="23"/>
      <c r="AJ440" s="28"/>
      <c r="AK440" s="28"/>
      <c r="AM440" s="28"/>
      <c r="AN440" s="28"/>
      <c r="AO440" s="28"/>
      <c r="AQ440" s="28"/>
      <c r="AR440" s="28"/>
      <c r="AX440" s="23"/>
      <c r="BE440" s="30"/>
      <c r="BZ440" s="31"/>
      <c r="CD440" s="33"/>
    </row>
    <row r="441" ht="15.75" customHeight="1">
      <c r="R441" s="11"/>
      <c r="S441" s="13"/>
      <c r="T441" s="11"/>
      <c r="U441" s="11"/>
      <c r="V441" s="11"/>
      <c r="W441" s="11"/>
      <c r="X441" s="11"/>
      <c r="Y441" s="1"/>
      <c r="AB441" s="210"/>
      <c r="AC441" s="21"/>
      <c r="AD441" s="1"/>
      <c r="AE441" s="23"/>
      <c r="AF441" s="23"/>
      <c r="AG441" s="23"/>
      <c r="AH441" s="23"/>
      <c r="AJ441" s="28"/>
      <c r="AK441" s="28"/>
      <c r="AM441" s="28"/>
      <c r="AN441" s="28"/>
      <c r="AO441" s="28"/>
      <c r="AQ441" s="28"/>
      <c r="AR441" s="28"/>
      <c r="AX441" s="23"/>
      <c r="BE441" s="30"/>
      <c r="BZ441" s="31"/>
      <c r="CD441" s="33"/>
    </row>
    <row r="442" ht="15.75" customHeight="1">
      <c r="R442" s="11"/>
      <c r="S442" s="13"/>
      <c r="T442" s="11"/>
      <c r="U442" s="11"/>
      <c r="V442" s="11"/>
      <c r="W442" s="11"/>
      <c r="X442" s="11"/>
      <c r="Y442" s="1"/>
      <c r="AB442" s="210"/>
      <c r="AC442" s="21"/>
      <c r="AD442" s="1"/>
      <c r="AE442" s="23"/>
      <c r="AF442" s="23"/>
      <c r="AG442" s="23"/>
      <c r="AH442" s="23"/>
      <c r="AJ442" s="28"/>
      <c r="AK442" s="28"/>
      <c r="AM442" s="28"/>
      <c r="AN442" s="28"/>
      <c r="AO442" s="28"/>
      <c r="AQ442" s="28"/>
      <c r="AR442" s="28"/>
      <c r="AX442" s="23"/>
      <c r="BE442" s="30"/>
      <c r="BZ442" s="31"/>
      <c r="CD442" s="33"/>
    </row>
    <row r="443" ht="15.75" customHeight="1">
      <c r="R443" s="11"/>
      <c r="S443" s="13"/>
      <c r="T443" s="11"/>
      <c r="U443" s="11"/>
      <c r="V443" s="11"/>
      <c r="W443" s="11"/>
      <c r="X443" s="11"/>
      <c r="Y443" s="1"/>
      <c r="AB443" s="210"/>
      <c r="AC443" s="21"/>
      <c r="AD443" s="1"/>
      <c r="AE443" s="23"/>
      <c r="AF443" s="23"/>
      <c r="AG443" s="23"/>
      <c r="AH443" s="23"/>
      <c r="AJ443" s="28"/>
      <c r="AK443" s="28"/>
      <c r="AM443" s="28"/>
      <c r="AN443" s="28"/>
      <c r="AO443" s="28"/>
      <c r="AQ443" s="28"/>
      <c r="AR443" s="28"/>
      <c r="AX443" s="23"/>
      <c r="BE443" s="30"/>
      <c r="BZ443" s="31"/>
      <c r="CD443" s="33"/>
    </row>
    <row r="444" ht="15.75" customHeight="1">
      <c r="R444" s="11"/>
      <c r="S444" s="13"/>
      <c r="T444" s="11"/>
      <c r="U444" s="11"/>
      <c r="V444" s="11"/>
      <c r="W444" s="11"/>
      <c r="X444" s="11"/>
      <c r="Y444" s="1"/>
      <c r="AB444" s="210"/>
      <c r="AC444" s="21"/>
      <c r="AD444" s="1"/>
      <c r="AE444" s="23"/>
      <c r="AF444" s="23"/>
      <c r="AG444" s="23"/>
      <c r="AH444" s="23"/>
      <c r="AJ444" s="28"/>
      <c r="AK444" s="28"/>
      <c r="AM444" s="28"/>
      <c r="AN444" s="28"/>
      <c r="AO444" s="28"/>
      <c r="AQ444" s="28"/>
      <c r="AR444" s="28"/>
      <c r="AX444" s="23"/>
      <c r="BE444" s="30"/>
      <c r="BZ444" s="31"/>
      <c r="CD444" s="33"/>
    </row>
    <row r="445" ht="15.75" customHeight="1">
      <c r="R445" s="11"/>
      <c r="S445" s="13"/>
      <c r="T445" s="11"/>
      <c r="U445" s="11"/>
      <c r="V445" s="11"/>
      <c r="W445" s="11"/>
      <c r="X445" s="11"/>
      <c r="Y445" s="1"/>
      <c r="AB445" s="210"/>
      <c r="AC445" s="21"/>
      <c r="AD445" s="1"/>
      <c r="AE445" s="23"/>
      <c r="AF445" s="23"/>
      <c r="AG445" s="23"/>
      <c r="AH445" s="23"/>
      <c r="AJ445" s="28"/>
      <c r="AK445" s="28"/>
      <c r="AM445" s="28"/>
      <c r="AN445" s="28"/>
      <c r="AO445" s="28"/>
      <c r="AQ445" s="28"/>
      <c r="AR445" s="28"/>
      <c r="AX445" s="23"/>
      <c r="BE445" s="30"/>
      <c r="BZ445" s="31"/>
      <c r="CD445" s="33"/>
    </row>
    <row r="446" ht="15.75" customHeight="1">
      <c r="R446" s="11"/>
      <c r="S446" s="13"/>
      <c r="T446" s="11"/>
      <c r="U446" s="11"/>
      <c r="V446" s="11"/>
      <c r="W446" s="11"/>
      <c r="X446" s="11"/>
      <c r="Y446" s="1"/>
      <c r="AB446" s="210"/>
      <c r="AC446" s="21"/>
      <c r="AD446" s="1"/>
      <c r="AE446" s="23"/>
      <c r="AF446" s="23"/>
      <c r="AG446" s="23"/>
      <c r="AH446" s="23"/>
      <c r="AJ446" s="28"/>
      <c r="AK446" s="28"/>
      <c r="AM446" s="28"/>
      <c r="AN446" s="28"/>
      <c r="AO446" s="28"/>
      <c r="AQ446" s="28"/>
      <c r="AR446" s="28"/>
      <c r="AX446" s="23"/>
      <c r="BE446" s="30"/>
      <c r="BZ446" s="31"/>
      <c r="CD446" s="33"/>
    </row>
    <row r="447" ht="15.75" customHeight="1">
      <c r="R447" s="11"/>
      <c r="S447" s="13"/>
      <c r="T447" s="11"/>
      <c r="U447" s="11"/>
      <c r="V447" s="11"/>
      <c r="W447" s="11"/>
      <c r="X447" s="11"/>
      <c r="Y447" s="1"/>
      <c r="AB447" s="210"/>
      <c r="AC447" s="21"/>
      <c r="AD447" s="1"/>
      <c r="AE447" s="23"/>
      <c r="AF447" s="23"/>
      <c r="AG447" s="23"/>
      <c r="AH447" s="23"/>
      <c r="AJ447" s="28"/>
      <c r="AK447" s="28"/>
      <c r="AM447" s="28"/>
      <c r="AN447" s="28"/>
      <c r="AO447" s="28"/>
      <c r="AQ447" s="28"/>
      <c r="AR447" s="28"/>
      <c r="AX447" s="23"/>
      <c r="BE447" s="30"/>
      <c r="BZ447" s="31"/>
      <c r="CD447" s="33"/>
    </row>
    <row r="448" ht="15.75" customHeight="1">
      <c r="R448" s="11"/>
      <c r="S448" s="13"/>
      <c r="T448" s="11"/>
      <c r="U448" s="11"/>
      <c r="V448" s="11"/>
      <c r="W448" s="11"/>
      <c r="X448" s="11"/>
      <c r="Y448" s="1"/>
      <c r="AB448" s="210"/>
      <c r="AC448" s="21"/>
      <c r="AD448" s="1"/>
      <c r="AE448" s="23"/>
      <c r="AF448" s="23"/>
      <c r="AG448" s="23"/>
      <c r="AH448" s="23"/>
      <c r="AJ448" s="28"/>
      <c r="AK448" s="28"/>
      <c r="AM448" s="28"/>
      <c r="AN448" s="28"/>
      <c r="AO448" s="28"/>
      <c r="AQ448" s="28"/>
      <c r="AR448" s="28"/>
      <c r="AX448" s="23"/>
      <c r="BE448" s="30"/>
      <c r="BZ448" s="31"/>
      <c r="CD448" s="33"/>
    </row>
    <row r="449" ht="15.75" customHeight="1">
      <c r="R449" s="11"/>
      <c r="S449" s="13"/>
      <c r="T449" s="11"/>
      <c r="U449" s="11"/>
      <c r="V449" s="11"/>
      <c r="W449" s="11"/>
      <c r="X449" s="11"/>
      <c r="Y449" s="1"/>
      <c r="AB449" s="210"/>
      <c r="AC449" s="21"/>
      <c r="AD449" s="1"/>
      <c r="AE449" s="23"/>
      <c r="AF449" s="23"/>
      <c r="AG449" s="23"/>
      <c r="AH449" s="23"/>
      <c r="AJ449" s="28"/>
      <c r="AK449" s="28"/>
      <c r="AM449" s="28"/>
      <c r="AN449" s="28"/>
      <c r="AO449" s="28"/>
      <c r="AQ449" s="28"/>
      <c r="AR449" s="28"/>
      <c r="AX449" s="23"/>
      <c r="BE449" s="30"/>
      <c r="BZ449" s="31"/>
      <c r="CD449" s="33"/>
    </row>
    <row r="450" ht="15.75" customHeight="1">
      <c r="R450" s="11"/>
      <c r="S450" s="13"/>
      <c r="T450" s="11"/>
      <c r="U450" s="11"/>
      <c r="V450" s="11"/>
      <c r="W450" s="11"/>
      <c r="X450" s="11"/>
      <c r="Y450" s="1"/>
      <c r="AB450" s="210"/>
      <c r="AC450" s="21"/>
      <c r="AD450" s="1"/>
      <c r="AE450" s="23"/>
      <c r="AF450" s="23"/>
      <c r="AG450" s="23"/>
      <c r="AH450" s="23"/>
      <c r="AJ450" s="28"/>
      <c r="AK450" s="28"/>
      <c r="AM450" s="28"/>
      <c r="AN450" s="28"/>
      <c r="AO450" s="28"/>
      <c r="AQ450" s="28"/>
      <c r="AR450" s="28"/>
      <c r="AX450" s="23"/>
      <c r="BE450" s="30"/>
      <c r="BZ450" s="31"/>
      <c r="CD450" s="33"/>
    </row>
    <row r="451" ht="15.75" customHeight="1">
      <c r="R451" s="11"/>
      <c r="S451" s="13"/>
      <c r="T451" s="11"/>
      <c r="U451" s="11"/>
      <c r="V451" s="11"/>
      <c r="W451" s="11"/>
      <c r="X451" s="11"/>
      <c r="Y451" s="1"/>
      <c r="AB451" s="210"/>
      <c r="AC451" s="21"/>
      <c r="AD451" s="1"/>
      <c r="AE451" s="23"/>
      <c r="AF451" s="23"/>
      <c r="AG451" s="23"/>
      <c r="AH451" s="23"/>
      <c r="AJ451" s="28"/>
      <c r="AK451" s="28"/>
      <c r="AM451" s="28"/>
      <c r="AN451" s="28"/>
      <c r="AO451" s="28"/>
      <c r="AQ451" s="28"/>
      <c r="AR451" s="28"/>
      <c r="AX451" s="23"/>
      <c r="BE451" s="30"/>
      <c r="BZ451" s="31"/>
      <c r="CD451" s="33"/>
    </row>
    <row r="452" ht="15.75" customHeight="1">
      <c r="R452" s="11"/>
      <c r="S452" s="13"/>
      <c r="T452" s="11"/>
      <c r="U452" s="11"/>
      <c r="V452" s="11"/>
      <c r="W452" s="11"/>
      <c r="X452" s="11"/>
      <c r="Y452" s="1"/>
      <c r="AB452" s="210"/>
      <c r="AC452" s="21"/>
      <c r="AD452" s="1"/>
      <c r="AE452" s="23"/>
      <c r="AF452" s="23"/>
      <c r="AG452" s="23"/>
      <c r="AH452" s="23"/>
      <c r="AJ452" s="28"/>
      <c r="AK452" s="28"/>
      <c r="AM452" s="28"/>
      <c r="AN452" s="28"/>
      <c r="AO452" s="28"/>
      <c r="AQ452" s="28"/>
      <c r="AR452" s="28"/>
      <c r="AX452" s="23"/>
      <c r="BE452" s="30"/>
      <c r="BZ452" s="31"/>
      <c r="CD452" s="33"/>
    </row>
    <row r="453" ht="15.75" customHeight="1">
      <c r="R453" s="11"/>
      <c r="S453" s="13"/>
      <c r="T453" s="11"/>
      <c r="U453" s="11"/>
      <c r="V453" s="11"/>
      <c r="W453" s="11"/>
      <c r="X453" s="11"/>
      <c r="Y453" s="1"/>
      <c r="AB453" s="210"/>
      <c r="AC453" s="21"/>
      <c r="AD453" s="1"/>
      <c r="AE453" s="23"/>
      <c r="AF453" s="23"/>
      <c r="AG453" s="23"/>
      <c r="AH453" s="23"/>
      <c r="AJ453" s="28"/>
      <c r="AK453" s="28"/>
      <c r="AM453" s="28"/>
      <c r="AN453" s="28"/>
      <c r="AO453" s="28"/>
      <c r="AQ453" s="28"/>
      <c r="AR453" s="28"/>
      <c r="AX453" s="23"/>
      <c r="BE453" s="30"/>
      <c r="BZ453" s="31"/>
      <c r="CD453" s="33"/>
    </row>
    <row r="454" ht="15.75" customHeight="1">
      <c r="R454" s="11"/>
      <c r="S454" s="13"/>
      <c r="T454" s="11"/>
      <c r="U454" s="11"/>
      <c r="V454" s="11"/>
      <c r="W454" s="11"/>
      <c r="X454" s="11"/>
      <c r="Y454" s="1"/>
      <c r="AB454" s="210"/>
      <c r="AC454" s="21"/>
      <c r="AD454" s="1"/>
      <c r="AE454" s="23"/>
      <c r="AF454" s="23"/>
      <c r="AG454" s="23"/>
      <c r="AH454" s="23"/>
      <c r="AJ454" s="28"/>
      <c r="AK454" s="28"/>
      <c r="AM454" s="28"/>
      <c r="AN454" s="28"/>
      <c r="AO454" s="28"/>
      <c r="AQ454" s="28"/>
      <c r="AR454" s="28"/>
      <c r="AX454" s="23"/>
      <c r="BE454" s="30"/>
      <c r="BZ454" s="31"/>
      <c r="CD454" s="33"/>
    </row>
    <row r="455" ht="15.75" customHeight="1">
      <c r="R455" s="11"/>
      <c r="S455" s="13"/>
      <c r="T455" s="11"/>
      <c r="U455" s="11"/>
      <c r="V455" s="11"/>
      <c r="W455" s="11"/>
      <c r="X455" s="11"/>
      <c r="Y455" s="1"/>
      <c r="AB455" s="210"/>
      <c r="AC455" s="21"/>
      <c r="AD455" s="1"/>
      <c r="AE455" s="23"/>
      <c r="AF455" s="23"/>
      <c r="AG455" s="23"/>
      <c r="AH455" s="23"/>
      <c r="AJ455" s="28"/>
      <c r="AK455" s="28"/>
      <c r="AM455" s="28"/>
      <c r="AN455" s="28"/>
      <c r="AO455" s="28"/>
      <c r="AQ455" s="28"/>
      <c r="AR455" s="28"/>
      <c r="AX455" s="23"/>
      <c r="BE455" s="30"/>
      <c r="BZ455" s="31"/>
      <c r="CD455" s="33"/>
    </row>
    <row r="456" ht="15.75" customHeight="1">
      <c r="R456" s="11"/>
      <c r="S456" s="13"/>
      <c r="T456" s="11"/>
      <c r="U456" s="11"/>
      <c r="V456" s="11"/>
      <c r="W456" s="11"/>
      <c r="X456" s="11"/>
      <c r="Y456" s="1"/>
      <c r="AB456" s="210"/>
      <c r="AC456" s="21"/>
      <c r="AD456" s="1"/>
      <c r="AE456" s="23"/>
      <c r="AF456" s="23"/>
      <c r="AG456" s="23"/>
      <c r="AH456" s="23"/>
      <c r="AJ456" s="28"/>
      <c r="AK456" s="28"/>
      <c r="AM456" s="28"/>
      <c r="AN456" s="28"/>
      <c r="AO456" s="28"/>
      <c r="AQ456" s="28"/>
      <c r="AR456" s="28"/>
      <c r="AX456" s="23"/>
      <c r="BE456" s="30"/>
      <c r="BZ456" s="31"/>
      <c r="CD456" s="33"/>
    </row>
    <row r="457" ht="15.75" customHeight="1">
      <c r="R457" s="11"/>
      <c r="S457" s="13"/>
      <c r="T457" s="11"/>
      <c r="U457" s="11"/>
      <c r="V457" s="11"/>
      <c r="W457" s="11"/>
      <c r="X457" s="11"/>
      <c r="Y457" s="1"/>
      <c r="AB457" s="210"/>
      <c r="AC457" s="21"/>
      <c r="AD457" s="1"/>
      <c r="AE457" s="23"/>
      <c r="AF457" s="23"/>
      <c r="AG457" s="23"/>
      <c r="AH457" s="23"/>
      <c r="AJ457" s="28"/>
      <c r="AK457" s="28"/>
      <c r="AM457" s="28"/>
      <c r="AN457" s="28"/>
      <c r="AO457" s="28"/>
      <c r="AQ457" s="28"/>
      <c r="AR457" s="28"/>
      <c r="AX457" s="23"/>
      <c r="BE457" s="30"/>
      <c r="BZ457" s="31"/>
      <c r="CD457" s="33"/>
    </row>
    <row r="458" ht="15.75" customHeight="1">
      <c r="R458" s="11"/>
      <c r="S458" s="13"/>
      <c r="T458" s="11"/>
      <c r="U458" s="11"/>
      <c r="V458" s="11"/>
      <c r="W458" s="11"/>
      <c r="X458" s="11"/>
      <c r="Y458" s="1"/>
      <c r="AB458" s="210"/>
      <c r="AC458" s="21"/>
      <c r="AD458" s="1"/>
      <c r="AE458" s="23"/>
      <c r="AF458" s="23"/>
      <c r="AG458" s="23"/>
      <c r="AH458" s="23"/>
      <c r="AJ458" s="28"/>
      <c r="AK458" s="28"/>
      <c r="AM458" s="28"/>
      <c r="AN458" s="28"/>
      <c r="AO458" s="28"/>
      <c r="AQ458" s="28"/>
      <c r="AR458" s="28"/>
      <c r="AX458" s="23"/>
      <c r="BE458" s="30"/>
      <c r="BZ458" s="31"/>
      <c r="CD458" s="33"/>
    </row>
    <row r="459" ht="15.75" customHeight="1">
      <c r="R459" s="11"/>
      <c r="S459" s="13"/>
      <c r="T459" s="11"/>
      <c r="U459" s="11"/>
      <c r="V459" s="11"/>
      <c r="W459" s="11"/>
      <c r="X459" s="11"/>
      <c r="Y459" s="1"/>
      <c r="AB459" s="210"/>
      <c r="AC459" s="21"/>
      <c r="AD459" s="1"/>
      <c r="AE459" s="23"/>
      <c r="AF459" s="23"/>
      <c r="AG459" s="23"/>
      <c r="AH459" s="23"/>
      <c r="AJ459" s="28"/>
      <c r="AK459" s="28"/>
      <c r="AM459" s="28"/>
      <c r="AN459" s="28"/>
      <c r="AO459" s="28"/>
      <c r="AQ459" s="28"/>
      <c r="AR459" s="28"/>
      <c r="AX459" s="23"/>
      <c r="BE459" s="30"/>
      <c r="BZ459" s="31"/>
      <c r="CD459" s="33"/>
    </row>
    <row r="460" ht="15.75" customHeight="1">
      <c r="R460" s="11"/>
      <c r="S460" s="13"/>
      <c r="T460" s="11"/>
      <c r="U460" s="11"/>
      <c r="V460" s="11"/>
      <c r="W460" s="11"/>
      <c r="X460" s="11"/>
      <c r="Y460" s="1"/>
      <c r="AB460" s="210"/>
      <c r="AC460" s="21"/>
      <c r="AD460" s="1"/>
      <c r="AE460" s="23"/>
      <c r="AF460" s="23"/>
      <c r="AG460" s="23"/>
      <c r="AH460" s="23"/>
      <c r="AJ460" s="28"/>
      <c r="AK460" s="28"/>
      <c r="AM460" s="28"/>
      <c r="AN460" s="28"/>
      <c r="AO460" s="28"/>
      <c r="AQ460" s="28"/>
      <c r="AR460" s="28"/>
      <c r="AX460" s="23"/>
      <c r="BE460" s="30"/>
      <c r="BZ460" s="31"/>
      <c r="CD460" s="33"/>
    </row>
    <row r="461" ht="15.75" customHeight="1">
      <c r="R461" s="11"/>
      <c r="S461" s="13"/>
      <c r="T461" s="11"/>
      <c r="U461" s="11"/>
      <c r="V461" s="11"/>
      <c r="W461" s="11"/>
      <c r="X461" s="11"/>
      <c r="Y461" s="1"/>
      <c r="AB461" s="210"/>
      <c r="AC461" s="21"/>
      <c r="AD461" s="1"/>
      <c r="AE461" s="23"/>
      <c r="AF461" s="23"/>
      <c r="AG461" s="23"/>
      <c r="AH461" s="23"/>
      <c r="AJ461" s="28"/>
      <c r="AK461" s="28"/>
      <c r="AM461" s="28"/>
      <c r="AN461" s="28"/>
      <c r="AO461" s="28"/>
      <c r="AQ461" s="28"/>
      <c r="AR461" s="28"/>
      <c r="AX461" s="23"/>
      <c r="BE461" s="30"/>
      <c r="BZ461" s="31"/>
      <c r="CD461" s="33"/>
    </row>
    <row r="462" ht="15.75" customHeight="1">
      <c r="R462" s="11"/>
      <c r="S462" s="13"/>
      <c r="T462" s="11"/>
      <c r="U462" s="11"/>
      <c r="V462" s="11"/>
      <c r="W462" s="11"/>
      <c r="X462" s="11"/>
      <c r="Y462" s="1"/>
      <c r="AB462" s="210"/>
      <c r="AC462" s="21"/>
      <c r="AD462" s="1"/>
      <c r="AE462" s="23"/>
      <c r="AF462" s="23"/>
      <c r="AG462" s="23"/>
      <c r="AH462" s="23"/>
      <c r="AJ462" s="28"/>
      <c r="AK462" s="28"/>
      <c r="AM462" s="28"/>
      <c r="AN462" s="28"/>
      <c r="AO462" s="28"/>
      <c r="AQ462" s="28"/>
      <c r="AR462" s="28"/>
      <c r="AX462" s="23"/>
      <c r="BE462" s="30"/>
      <c r="BZ462" s="31"/>
      <c r="CD462" s="33"/>
    </row>
    <row r="463" ht="15.75" customHeight="1">
      <c r="R463" s="11"/>
      <c r="S463" s="13"/>
      <c r="T463" s="11"/>
      <c r="U463" s="11"/>
      <c r="V463" s="11"/>
      <c r="W463" s="11"/>
      <c r="X463" s="11"/>
      <c r="Y463" s="1"/>
      <c r="AB463" s="210"/>
      <c r="AC463" s="21"/>
      <c r="AD463" s="1"/>
      <c r="AE463" s="23"/>
      <c r="AF463" s="23"/>
      <c r="AG463" s="23"/>
      <c r="AH463" s="23"/>
      <c r="AJ463" s="28"/>
      <c r="AK463" s="28"/>
      <c r="AM463" s="28"/>
      <c r="AN463" s="28"/>
      <c r="AO463" s="28"/>
      <c r="AQ463" s="28"/>
      <c r="AR463" s="28"/>
      <c r="AX463" s="23"/>
      <c r="BE463" s="30"/>
      <c r="BZ463" s="31"/>
      <c r="CD463" s="33"/>
    </row>
    <row r="464" ht="15.75" customHeight="1">
      <c r="R464" s="11"/>
      <c r="S464" s="13"/>
      <c r="T464" s="11"/>
      <c r="U464" s="11"/>
      <c r="V464" s="11"/>
      <c r="W464" s="11"/>
      <c r="X464" s="11"/>
      <c r="Y464" s="1"/>
      <c r="AB464" s="210"/>
      <c r="AC464" s="21"/>
      <c r="AD464" s="1"/>
      <c r="AE464" s="23"/>
      <c r="AF464" s="23"/>
      <c r="AG464" s="23"/>
      <c r="AH464" s="23"/>
      <c r="AJ464" s="28"/>
      <c r="AK464" s="28"/>
      <c r="AM464" s="28"/>
      <c r="AN464" s="28"/>
      <c r="AO464" s="28"/>
      <c r="AQ464" s="28"/>
      <c r="AR464" s="28"/>
      <c r="AX464" s="23"/>
      <c r="BE464" s="30"/>
      <c r="BZ464" s="31"/>
      <c r="CD464" s="33"/>
    </row>
    <row r="465" ht="15.75" customHeight="1">
      <c r="R465" s="11"/>
      <c r="S465" s="13"/>
      <c r="T465" s="11"/>
      <c r="U465" s="11"/>
      <c r="V465" s="11"/>
      <c r="W465" s="11"/>
      <c r="X465" s="11"/>
      <c r="Y465" s="1"/>
      <c r="AB465" s="210"/>
      <c r="AC465" s="21"/>
      <c r="AD465" s="1"/>
      <c r="AE465" s="23"/>
      <c r="AF465" s="23"/>
      <c r="AG465" s="23"/>
      <c r="AH465" s="23"/>
      <c r="AJ465" s="28"/>
      <c r="AK465" s="28"/>
      <c r="AM465" s="28"/>
      <c r="AN465" s="28"/>
      <c r="AO465" s="28"/>
      <c r="AQ465" s="28"/>
      <c r="AR465" s="28"/>
      <c r="AX465" s="23"/>
      <c r="BE465" s="30"/>
      <c r="BZ465" s="31"/>
      <c r="CD465" s="33"/>
    </row>
    <row r="466" ht="15.75" customHeight="1">
      <c r="R466" s="11"/>
      <c r="S466" s="13"/>
      <c r="T466" s="11"/>
      <c r="U466" s="11"/>
      <c r="V466" s="11"/>
      <c r="W466" s="11"/>
      <c r="X466" s="11"/>
      <c r="Y466" s="1"/>
      <c r="AB466" s="210"/>
      <c r="AC466" s="21"/>
      <c r="AD466" s="1"/>
      <c r="AE466" s="23"/>
      <c r="AF466" s="23"/>
      <c r="AG466" s="23"/>
      <c r="AH466" s="23"/>
      <c r="AJ466" s="28"/>
      <c r="AK466" s="28"/>
      <c r="AM466" s="28"/>
      <c r="AN466" s="28"/>
      <c r="AO466" s="28"/>
      <c r="AQ466" s="28"/>
      <c r="AR466" s="28"/>
      <c r="AX466" s="23"/>
      <c r="BE466" s="30"/>
      <c r="BZ466" s="31"/>
      <c r="CD466" s="33"/>
    </row>
    <row r="467" ht="15.75" customHeight="1">
      <c r="R467" s="11"/>
      <c r="S467" s="13"/>
      <c r="T467" s="11"/>
      <c r="U467" s="11"/>
      <c r="V467" s="11"/>
      <c r="W467" s="11"/>
      <c r="X467" s="11"/>
      <c r="Y467" s="1"/>
      <c r="AB467" s="210"/>
      <c r="AC467" s="21"/>
      <c r="AD467" s="1"/>
      <c r="AE467" s="23"/>
      <c r="AF467" s="23"/>
      <c r="AG467" s="23"/>
      <c r="AH467" s="23"/>
      <c r="AJ467" s="28"/>
      <c r="AK467" s="28"/>
      <c r="AM467" s="28"/>
      <c r="AN467" s="28"/>
      <c r="AO467" s="28"/>
      <c r="AQ467" s="28"/>
      <c r="AR467" s="28"/>
      <c r="AX467" s="23"/>
      <c r="BE467" s="30"/>
      <c r="BZ467" s="31"/>
      <c r="CD467" s="33"/>
    </row>
    <row r="468" ht="15.75" customHeight="1">
      <c r="R468" s="11"/>
      <c r="S468" s="13"/>
      <c r="T468" s="11"/>
      <c r="U468" s="11"/>
      <c r="V468" s="11"/>
      <c r="W468" s="11"/>
      <c r="X468" s="11"/>
      <c r="Y468" s="1"/>
      <c r="AB468" s="210"/>
      <c r="AC468" s="21"/>
      <c r="AD468" s="1"/>
      <c r="AE468" s="23"/>
      <c r="AF468" s="23"/>
      <c r="AG468" s="23"/>
      <c r="AH468" s="23"/>
      <c r="AJ468" s="28"/>
      <c r="AK468" s="28"/>
      <c r="AM468" s="28"/>
      <c r="AN468" s="28"/>
      <c r="AO468" s="28"/>
      <c r="AQ468" s="28"/>
      <c r="AR468" s="28"/>
      <c r="AX468" s="23"/>
      <c r="BE468" s="30"/>
      <c r="BZ468" s="31"/>
      <c r="CD468" s="33"/>
    </row>
    <row r="469" ht="15.75" customHeight="1">
      <c r="R469" s="11"/>
      <c r="S469" s="13"/>
      <c r="T469" s="11"/>
      <c r="U469" s="11"/>
      <c r="V469" s="11"/>
      <c r="W469" s="11"/>
      <c r="X469" s="11"/>
      <c r="Y469" s="1"/>
      <c r="AB469" s="210"/>
      <c r="AC469" s="21"/>
      <c r="AD469" s="1"/>
      <c r="AE469" s="23"/>
      <c r="AF469" s="23"/>
      <c r="AG469" s="23"/>
      <c r="AH469" s="23"/>
      <c r="AJ469" s="28"/>
      <c r="AK469" s="28"/>
      <c r="AM469" s="28"/>
      <c r="AN469" s="28"/>
      <c r="AO469" s="28"/>
      <c r="AQ469" s="28"/>
      <c r="AR469" s="28"/>
      <c r="AX469" s="23"/>
      <c r="BE469" s="30"/>
      <c r="BZ469" s="31"/>
      <c r="CD469" s="33"/>
    </row>
    <row r="470" ht="15.75" customHeight="1">
      <c r="R470" s="11"/>
      <c r="S470" s="13"/>
      <c r="T470" s="11"/>
      <c r="U470" s="11"/>
      <c r="V470" s="11"/>
      <c r="W470" s="11"/>
      <c r="X470" s="11"/>
      <c r="Y470" s="1"/>
      <c r="AB470" s="210"/>
      <c r="AC470" s="21"/>
      <c r="AD470" s="1"/>
      <c r="AE470" s="23"/>
      <c r="AF470" s="23"/>
      <c r="AG470" s="23"/>
      <c r="AH470" s="23"/>
      <c r="AJ470" s="28"/>
      <c r="AK470" s="28"/>
      <c r="AM470" s="28"/>
      <c r="AN470" s="28"/>
      <c r="AO470" s="28"/>
      <c r="AQ470" s="28"/>
      <c r="AR470" s="28"/>
      <c r="AX470" s="23"/>
      <c r="BE470" s="30"/>
      <c r="BZ470" s="31"/>
      <c r="CD470" s="33"/>
    </row>
    <row r="471" ht="15.75" customHeight="1">
      <c r="R471" s="11"/>
      <c r="S471" s="13"/>
      <c r="T471" s="11"/>
      <c r="U471" s="11"/>
      <c r="V471" s="11"/>
      <c r="W471" s="11"/>
      <c r="X471" s="11"/>
      <c r="Y471" s="1"/>
      <c r="AB471" s="210"/>
      <c r="AC471" s="21"/>
      <c r="AD471" s="1"/>
      <c r="AE471" s="23"/>
      <c r="AF471" s="23"/>
      <c r="AG471" s="23"/>
      <c r="AH471" s="23"/>
      <c r="AJ471" s="28"/>
      <c r="AK471" s="28"/>
      <c r="AM471" s="28"/>
      <c r="AN471" s="28"/>
      <c r="AO471" s="28"/>
      <c r="AQ471" s="28"/>
      <c r="AR471" s="28"/>
      <c r="AX471" s="23"/>
      <c r="BE471" s="30"/>
      <c r="BZ471" s="31"/>
      <c r="CD471" s="33"/>
    </row>
    <row r="472" ht="15.75" customHeight="1">
      <c r="R472" s="11"/>
      <c r="S472" s="13"/>
      <c r="T472" s="11"/>
      <c r="U472" s="11"/>
      <c r="V472" s="11"/>
      <c r="W472" s="11"/>
      <c r="X472" s="11"/>
      <c r="Y472" s="1"/>
      <c r="AB472" s="210"/>
      <c r="AC472" s="21"/>
      <c r="AD472" s="1"/>
      <c r="AE472" s="23"/>
      <c r="AF472" s="23"/>
      <c r="AG472" s="23"/>
      <c r="AH472" s="23"/>
      <c r="AJ472" s="28"/>
      <c r="AK472" s="28"/>
      <c r="AM472" s="28"/>
      <c r="AN472" s="28"/>
      <c r="AO472" s="28"/>
      <c r="AQ472" s="28"/>
      <c r="AR472" s="28"/>
      <c r="AX472" s="23"/>
      <c r="BE472" s="30"/>
      <c r="BZ472" s="31"/>
      <c r="CD472" s="33"/>
    </row>
    <row r="473" ht="15.75" customHeight="1">
      <c r="R473" s="11"/>
      <c r="S473" s="13"/>
      <c r="T473" s="11"/>
      <c r="U473" s="11"/>
      <c r="V473" s="11"/>
      <c r="W473" s="11"/>
      <c r="X473" s="11"/>
      <c r="Y473" s="1"/>
      <c r="AB473" s="210"/>
      <c r="AC473" s="21"/>
      <c r="AD473" s="1"/>
      <c r="AE473" s="23"/>
      <c r="AF473" s="23"/>
      <c r="AG473" s="23"/>
      <c r="AH473" s="23"/>
      <c r="AJ473" s="28"/>
      <c r="AK473" s="28"/>
      <c r="AM473" s="28"/>
      <c r="AN473" s="28"/>
      <c r="AO473" s="28"/>
      <c r="AQ473" s="28"/>
      <c r="AR473" s="28"/>
      <c r="AX473" s="23"/>
      <c r="BE473" s="30"/>
      <c r="BZ473" s="31"/>
      <c r="CD473" s="33"/>
    </row>
    <row r="474" ht="15.75" customHeight="1">
      <c r="R474" s="11"/>
      <c r="S474" s="13"/>
      <c r="T474" s="11"/>
      <c r="U474" s="11"/>
      <c r="V474" s="11"/>
      <c r="W474" s="11"/>
      <c r="X474" s="11"/>
      <c r="Y474" s="1"/>
      <c r="AB474" s="210"/>
      <c r="AC474" s="21"/>
      <c r="AD474" s="1"/>
      <c r="AE474" s="23"/>
      <c r="AF474" s="23"/>
      <c r="AG474" s="23"/>
      <c r="AH474" s="23"/>
      <c r="AJ474" s="28"/>
      <c r="AK474" s="28"/>
      <c r="AM474" s="28"/>
      <c r="AN474" s="28"/>
      <c r="AO474" s="28"/>
      <c r="AQ474" s="28"/>
      <c r="AR474" s="28"/>
      <c r="AX474" s="23"/>
      <c r="BE474" s="30"/>
      <c r="BZ474" s="31"/>
      <c r="CD474" s="33"/>
    </row>
    <row r="475" ht="15.75" customHeight="1">
      <c r="R475" s="11"/>
      <c r="S475" s="13"/>
      <c r="T475" s="11"/>
      <c r="U475" s="11"/>
      <c r="V475" s="11"/>
      <c r="W475" s="11"/>
      <c r="X475" s="11"/>
      <c r="Y475" s="1"/>
      <c r="AB475" s="210"/>
      <c r="AC475" s="21"/>
      <c r="AD475" s="1"/>
      <c r="AE475" s="23"/>
      <c r="AF475" s="23"/>
      <c r="AG475" s="23"/>
      <c r="AH475" s="23"/>
      <c r="AJ475" s="28"/>
      <c r="AK475" s="28"/>
      <c r="AM475" s="28"/>
      <c r="AN475" s="28"/>
      <c r="AO475" s="28"/>
      <c r="AQ475" s="28"/>
      <c r="AR475" s="28"/>
      <c r="AX475" s="23"/>
      <c r="BE475" s="30"/>
      <c r="BZ475" s="31"/>
      <c r="CD475" s="33"/>
    </row>
    <row r="476" ht="15.75" customHeight="1">
      <c r="R476" s="11"/>
      <c r="S476" s="13"/>
      <c r="T476" s="11"/>
      <c r="U476" s="11"/>
      <c r="V476" s="11"/>
      <c r="W476" s="11"/>
      <c r="X476" s="11"/>
      <c r="Y476" s="1"/>
      <c r="AB476" s="210"/>
      <c r="AC476" s="21"/>
      <c r="AD476" s="1"/>
      <c r="AE476" s="23"/>
      <c r="AF476" s="23"/>
      <c r="AG476" s="23"/>
      <c r="AH476" s="23"/>
      <c r="AJ476" s="28"/>
      <c r="AK476" s="28"/>
      <c r="AM476" s="28"/>
      <c r="AN476" s="28"/>
      <c r="AO476" s="28"/>
      <c r="AQ476" s="28"/>
      <c r="AR476" s="28"/>
      <c r="AX476" s="23"/>
      <c r="BE476" s="30"/>
      <c r="BZ476" s="31"/>
      <c r="CD476" s="33"/>
    </row>
    <row r="477" ht="15.75" customHeight="1">
      <c r="R477" s="11"/>
      <c r="S477" s="13"/>
      <c r="T477" s="11"/>
      <c r="U477" s="11"/>
      <c r="V477" s="11"/>
      <c r="W477" s="11"/>
      <c r="X477" s="11"/>
      <c r="Y477" s="1"/>
      <c r="AB477" s="210"/>
      <c r="AC477" s="21"/>
      <c r="AD477" s="1"/>
      <c r="AE477" s="23"/>
      <c r="AF477" s="23"/>
      <c r="AG477" s="23"/>
      <c r="AH477" s="23"/>
      <c r="AJ477" s="28"/>
      <c r="AK477" s="28"/>
      <c r="AM477" s="28"/>
      <c r="AN477" s="28"/>
      <c r="AO477" s="28"/>
      <c r="AQ477" s="28"/>
      <c r="AR477" s="28"/>
      <c r="AX477" s="23"/>
      <c r="BE477" s="30"/>
      <c r="BZ477" s="31"/>
      <c r="CD477" s="33"/>
    </row>
    <row r="478" ht="15.75" customHeight="1">
      <c r="R478" s="11"/>
      <c r="S478" s="13"/>
      <c r="T478" s="11"/>
      <c r="U478" s="11"/>
      <c r="V478" s="11"/>
      <c r="W478" s="11"/>
      <c r="X478" s="11"/>
      <c r="Y478" s="1"/>
      <c r="AB478" s="210"/>
      <c r="AC478" s="21"/>
      <c r="AD478" s="1"/>
      <c r="AE478" s="23"/>
      <c r="AF478" s="23"/>
      <c r="AG478" s="23"/>
      <c r="AH478" s="23"/>
      <c r="AJ478" s="28"/>
      <c r="AK478" s="28"/>
      <c r="AM478" s="28"/>
      <c r="AN478" s="28"/>
      <c r="AO478" s="28"/>
      <c r="AQ478" s="28"/>
      <c r="AR478" s="28"/>
      <c r="AX478" s="23"/>
      <c r="BE478" s="30"/>
      <c r="BZ478" s="31"/>
      <c r="CD478" s="33"/>
    </row>
    <row r="479" ht="15.75" customHeight="1">
      <c r="R479" s="11"/>
      <c r="S479" s="13"/>
      <c r="T479" s="11"/>
      <c r="U479" s="11"/>
      <c r="V479" s="11"/>
      <c r="W479" s="11"/>
      <c r="X479" s="11"/>
      <c r="Y479" s="1"/>
      <c r="AB479" s="210"/>
      <c r="AC479" s="21"/>
      <c r="AD479" s="1"/>
      <c r="AE479" s="23"/>
      <c r="AF479" s="23"/>
      <c r="AG479" s="23"/>
      <c r="AH479" s="23"/>
      <c r="AJ479" s="28"/>
      <c r="AK479" s="28"/>
      <c r="AM479" s="28"/>
      <c r="AN479" s="28"/>
      <c r="AO479" s="28"/>
      <c r="AQ479" s="28"/>
      <c r="AR479" s="28"/>
      <c r="AX479" s="23"/>
      <c r="BE479" s="30"/>
      <c r="BZ479" s="31"/>
      <c r="CD479" s="33"/>
    </row>
    <row r="480" ht="15.75" customHeight="1">
      <c r="R480" s="11"/>
      <c r="S480" s="13"/>
      <c r="T480" s="11"/>
      <c r="U480" s="11"/>
      <c r="V480" s="11"/>
      <c r="W480" s="11"/>
      <c r="X480" s="11"/>
      <c r="Y480" s="1"/>
      <c r="AB480" s="210"/>
      <c r="AC480" s="21"/>
      <c r="AD480" s="1"/>
      <c r="AE480" s="23"/>
      <c r="AF480" s="23"/>
      <c r="AG480" s="23"/>
      <c r="AH480" s="23"/>
      <c r="AJ480" s="28"/>
      <c r="AK480" s="28"/>
      <c r="AM480" s="28"/>
      <c r="AN480" s="28"/>
      <c r="AO480" s="28"/>
      <c r="AQ480" s="28"/>
      <c r="AR480" s="28"/>
      <c r="AX480" s="23"/>
      <c r="BE480" s="30"/>
      <c r="BZ480" s="31"/>
      <c r="CD480" s="33"/>
    </row>
    <row r="481" ht="15.75" customHeight="1">
      <c r="R481" s="11"/>
      <c r="S481" s="13"/>
      <c r="T481" s="11"/>
      <c r="U481" s="11"/>
      <c r="V481" s="11"/>
      <c r="W481" s="11"/>
      <c r="X481" s="11"/>
      <c r="Y481" s="1"/>
      <c r="AB481" s="210"/>
      <c r="AC481" s="21"/>
      <c r="AD481" s="1"/>
      <c r="AE481" s="23"/>
      <c r="AF481" s="23"/>
      <c r="AG481" s="23"/>
      <c r="AH481" s="23"/>
      <c r="AJ481" s="28"/>
      <c r="AK481" s="28"/>
      <c r="AM481" s="28"/>
      <c r="AN481" s="28"/>
      <c r="AO481" s="28"/>
      <c r="AQ481" s="28"/>
      <c r="AR481" s="28"/>
      <c r="AX481" s="23"/>
      <c r="BE481" s="30"/>
      <c r="BZ481" s="31"/>
      <c r="CD481" s="33"/>
    </row>
    <row r="482" ht="15.75" customHeight="1">
      <c r="R482" s="11"/>
      <c r="S482" s="13"/>
      <c r="T482" s="11"/>
      <c r="U482" s="11"/>
      <c r="V482" s="11"/>
      <c r="W482" s="11"/>
      <c r="X482" s="11"/>
      <c r="Y482" s="1"/>
      <c r="AB482" s="210"/>
      <c r="AC482" s="21"/>
      <c r="AD482" s="1"/>
      <c r="AE482" s="23"/>
      <c r="AF482" s="23"/>
      <c r="AG482" s="23"/>
      <c r="AH482" s="23"/>
      <c r="AJ482" s="28"/>
      <c r="AK482" s="28"/>
      <c r="AM482" s="28"/>
      <c r="AN482" s="28"/>
      <c r="AO482" s="28"/>
      <c r="AQ482" s="28"/>
      <c r="AR482" s="28"/>
      <c r="AX482" s="23"/>
      <c r="BE482" s="30"/>
      <c r="BZ482" s="31"/>
      <c r="CD482" s="33"/>
    </row>
    <row r="483" ht="15.75" customHeight="1">
      <c r="R483" s="11"/>
      <c r="S483" s="13"/>
      <c r="T483" s="11"/>
      <c r="U483" s="11"/>
      <c r="V483" s="11"/>
      <c r="W483" s="11"/>
      <c r="X483" s="11"/>
      <c r="Y483" s="1"/>
      <c r="AB483" s="210"/>
      <c r="AC483" s="21"/>
      <c r="AD483" s="1"/>
      <c r="AE483" s="23"/>
      <c r="AF483" s="23"/>
      <c r="AG483" s="23"/>
      <c r="AH483" s="23"/>
      <c r="AJ483" s="28"/>
      <c r="AK483" s="28"/>
      <c r="AM483" s="28"/>
      <c r="AN483" s="28"/>
      <c r="AO483" s="28"/>
      <c r="AQ483" s="28"/>
      <c r="AR483" s="28"/>
      <c r="AX483" s="23"/>
      <c r="BE483" s="30"/>
      <c r="BZ483" s="31"/>
      <c r="CD483" s="33"/>
    </row>
    <row r="484" ht="15.75" customHeight="1">
      <c r="R484" s="11"/>
      <c r="S484" s="13"/>
      <c r="T484" s="11"/>
      <c r="U484" s="11"/>
      <c r="V484" s="11"/>
      <c r="W484" s="11"/>
      <c r="X484" s="11"/>
      <c r="Y484" s="1"/>
      <c r="AB484" s="210"/>
      <c r="AC484" s="21"/>
      <c r="AD484" s="1"/>
      <c r="AE484" s="23"/>
      <c r="AF484" s="23"/>
      <c r="AG484" s="23"/>
      <c r="AH484" s="23"/>
      <c r="AJ484" s="28"/>
      <c r="AK484" s="28"/>
      <c r="AM484" s="28"/>
      <c r="AN484" s="28"/>
      <c r="AO484" s="28"/>
      <c r="AQ484" s="28"/>
      <c r="AR484" s="28"/>
      <c r="AX484" s="23"/>
      <c r="BE484" s="30"/>
      <c r="BZ484" s="31"/>
      <c r="CD484" s="33"/>
    </row>
    <row r="485" ht="15.75" customHeight="1">
      <c r="R485" s="11"/>
      <c r="S485" s="13"/>
      <c r="T485" s="11"/>
      <c r="U485" s="11"/>
      <c r="V485" s="11"/>
      <c r="W485" s="11"/>
      <c r="X485" s="11"/>
      <c r="Y485" s="1"/>
      <c r="AB485" s="210"/>
      <c r="AC485" s="21"/>
      <c r="AD485" s="1"/>
      <c r="AE485" s="23"/>
      <c r="AF485" s="23"/>
      <c r="AG485" s="23"/>
      <c r="AH485" s="23"/>
      <c r="AJ485" s="28"/>
      <c r="AK485" s="28"/>
      <c r="AM485" s="28"/>
      <c r="AN485" s="28"/>
      <c r="AO485" s="28"/>
      <c r="AQ485" s="28"/>
      <c r="AR485" s="28"/>
      <c r="AX485" s="23"/>
      <c r="BE485" s="30"/>
      <c r="BZ485" s="31"/>
      <c r="CD485" s="33"/>
    </row>
    <row r="486" ht="15.75" customHeight="1">
      <c r="R486" s="11"/>
      <c r="S486" s="13"/>
      <c r="T486" s="11"/>
      <c r="U486" s="11"/>
      <c r="V486" s="11"/>
      <c r="W486" s="11"/>
      <c r="X486" s="11"/>
      <c r="Y486" s="1"/>
      <c r="AB486" s="210"/>
      <c r="AC486" s="21"/>
      <c r="AD486" s="1"/>
      <c r="AE486" s="23"/>
      <c r="AF486" s="23"/>
      <c r="AG486" s="23"/>
      <c r="AH486" s="23"/>
      <c r="AJ486" s="28"/>
      <c r="AK486" s="28"/>
      <c r="AM486" s="28"/>
      <c r="AN486" s="28"/>
      <c r="AO486" s="28"/>
      <c r="AQ486" s="28"/>
      <c r="AR486" s="28"/>
      <c r="AX486" s="23"/>
      <c r="BE486" s="30"/>
      <c r="BZ486" s="31"/>
      <c r="CD486" s="33"/>
    </row>
    <row r="487" ht="15.75" customHeight="1">
      <c r="R487" s="11"/>
      <c r="S487" s="13"/>
      <c r="T487" s="11"/>
      <c r="U487" s="11"/>
      <c r="V487" s="11"/>
      <c r="W487" s="11"/>
      <c r="X487" s="11"/>
      <c r="Y487" s="1"/>
      <c r="AB487" s="210"/>
      <c r="AC487" s="21"/>
      <c r="AD487" s="1"/>
      <c r="AE487" s="23"/>
      <c r="AF487" s="23"/>
      <c r="AG487" s="23"/>
      <c r="AH487" s="23"/>
      <c r="AJ487" s="28"/>
      <c r="AK487" s="28"/>
      <c r="AM487" s="28"/>
      <c r="AN487" s="28"/>
      <c r="AO487" s="28"/>
      <c r="AQ487" s="28"/>
      <c r="AR487" s="28"/>
      <c r="AX487" s="23"/>
      <c r="BE487" s="30"/>
      <c r="BZ487" s="31"/>
      <c r="CD487" s="33"/>
    </row>
    <row r="488" ht="15.75" customHeight="1">
      <c r="R488" s="11"/>
      <c r="S488" s="13"/>
      <c r="T488" s="11"/>
      <c r="U488" s="11"/>
      <c r="V488" s="11"/>
      <c r="W488" s="11"/>
      <c r="X488" s="11"/>
      <c r="Y488" s="1"/>
      <c r="AB488" s="210"/>
      <c r="AC488" s="21"/>
      <c r="AD488" s="1"/>
      <c r="AE488" s="23"/>
      <c r="AF488" s="23"/>
      <c r="AG488" s="23"/>
      <c r="AH488" s="23"/>
      <c r="AJ488" s="28"/>
      <c r="AK488" s="28"/>
      <c r="AM488" s="28"/>
      <c r="AN488" s="28"/>
      <c r="AO488" s="28"/>
      <c r="AQ488" s="28"/>
      <c r="AR488" s="28"/>
      <c r="AX488" s="23"/>
      <c r="BE488" s="30"/>
      <c r="BZ488" s="31"/>
      <c r="CD488" s="33"/>
    </row>
    <row r="489" ht="15.75" customHeight="1">
      <c r="R489" s="11"/>
      <c r="S489" s="13"/>
      <c r="T489" s="11"/>
      <c r="U489" s="11"/>
      <c r="V489" s="11"/>
      <c r="W489" s="11"/>
      <c r="X489" s="11"/>
      <c r="Y489" s="1"/>
      <c r="AB489" s="210"/>
      <c r="AC489" s="21"/>
      <c r="AD489" s="1"/>
      <c r="AE489" s="23"/>
      <c r="AF489" s="23"/>
      <c r="AG489" s="23"/>
      <c r="AH489" s="23"/>
      <c r="AJ489" s="28"/>
      <c r="AK489" s="28"/>
      <c r="AM489" s="28"/>
      <c r="AN489" s="28"/>
      <c r="AO489" s="28"/>
      <c r="AQ489" s="28"/>
      <c r="AR489" s="28"/>
      <c r="AX489" s="23"/>
      <c r="BE489" s="30"/>
      <c r="BZ489" s="31"/>
      <c r="CD489" s="33"/>
    </row>
    <row r="490" ht="15.75" customHeight="1">
      <c r="R490" s="11"/>
      <c r="S490" s="13"/>
      <c r="T490" s="11"/>
      <c r="U490" s="11"/>
      <c r="V490" s="11"/>
      <c r="W490" s="11"/>
      <c r="X490" s="11"/>
      <c r="Y490" s="1"/>
      <c r="AB490" s="210"/>
      <c r="AC490" s="21"/>
      <c r="AD490" s="1"/>
      <c r="AE490" s="23"/>
      <c r="AF490" s="23"/>
      <c r="AG490" s="23"/>
      <c r="AH490" s="23"/>
      <c r="AJ490" s="28"/>
      <c r="AK490" s="28"/>
      <c r="AM490" s="28"/>
      <c r="AN490" s="28"/>
      <c r="AO490" s="28"/>
      <c r="AQ490" s="28"/>
      <c r="AR490" s="28"/>
      <c r="AX490" s="23"/>
      <c r="BE490" s="30"/>
      <c r="BZ490" s="31"/>
      <c r="CD490" s="33"/>
    </row>
    <row r="491" ht="15.75" customHeight="1">
      <c r="R491" s="11"/>
      <c r="S491" s="13"/>
      <c r="T491" s="11"/>
      <c r="U491" s="11"/>
      <c r="V491" s="11"/>
      <c r="W491" s="11"/>
      <c r="X491" s="11"/>
      <c r="Y491" s="1"/>
      <c r="AB491" s="210"/>
      <c r="AC491" s="21"/>
      <c r="AD491" s="1"/>
      <c r="AE491" s="23"/>
      <c r="AF491" s="23"/>
      <c r="AG491" s="23"/>
      <c r="AH491" s="23"/>
      <c r="AJ491" s="28"/>
      <c r="AK491" s="28"/>
      <c r="AM491" s="28"/>
      <c r="AN491" s="28"/>
      <c r="AO491" s="28"/>
      <c r="AQ491" s="28"/>
      <c r="AR491" s="28"/>
      <c r="AX491" s="23"/>
      <c r="BE491" s="30"/>
      <c r="BZ491" s="31"/>
      <c r="CD491" s="33"/>
    </row>
    <row r="492" ht="15.75" customHeight="1">
      <c r="R492" s="11"/>
      <c r="S492" s="13"/>
      <c r="T492" s="11"/>
      <c r="U492" s="11"/>
      <c r="V492" s="11"/>
      <c r="W492" s="11"/>
      <c r="X492" s="11"/>
      <c r="Y492" s="1"/>
      <c r="AB492" s="210"/>
      <c r="AC492" s="21"/>
      <c r="AD492" s="1"/>
      <c r="AE492" s="23"/>
      <c r="AF492" s="23"/>
      <c r="AG492" s="23"/>
      <c r="AH492" s="23"/>
      <c r="AJ492" s="28"/>
      <c r="AK492" s="28"/>
      <c r="AM492" s="28"/>
      <c r="AN492" s="28"/>
      <c r="AO492" s="28"/>
      <c r="AQ492" s="28"/>
      <c r="AR492" s="28"/>
      <c r="AX492" s="23"/>
      <c r="BE492" s="30"/>
      <c r="BZ492" s="31"/>
      <c r="CD492" s="33"/>
    </row>
    <row r="493" ht="15.75" customHeight="1">
      <c r="R493" s="11"/>
      <c r="S493" s="13"/>
      <c r="T493" s="11"/>
      <c r="U493" s="11"/>
      <c r="V493" s="11"/>
      <c r="W493" s="11"/>
      <c r="X493" s="11"/>
      <c r="Y493" s="1"/>
      <c r="AB493" s="210"/>
      <c r="AC493" s="21"/>
      <c r="AD493" s="1"/>
      <c r="AE493" s="23"/>
      <c r="AF493" s="23"/>
      <c r="AG493" s="23"/>
      <c r="AH493" s="23"/>
      <c r="AJ493" s="28"/>
      <c r="AK493" s="28"/>
      <c r="AM493" s="28"/>
      <c r="AN493" s="28"/>
      <c r="AO493" s="28"/>
      <c r="AQ493" s="28"/>
      <c r="AR493" s="28"/>
      <c r="AX493" s="23"/>
      <c r="BE493" s="30"/>
      <c r="BZ493" s="31"/>
      <c r="CD493" s="33"/>
    </row>
    <row r="494" ht="15.75" customHeight="1">
      <c r="R494" s="11"/>
      <c r="S494" s="13"/>
      <c r="T494" s="11"/>
      <c r="U494" s="11"/>
      <c r="V494" s="11"/>
      <c r="W494" s="11"/>
      <c r="X494" s="11"/>
      <c r="Y494" s="1"/>
      <c r="AB494" s="210"/>
      <c r="AC494" s="21"/>
      <c r="AD494" s="1"/>
      <c r="AE494" s="23"/>
      <c r="AF494" s="23"/>
      <c r="AG494" s="23"/>
      <c r="AH494" s="23"/>
      <c r="AJ494" s="28"/>
      <c r="AK494" s="28"/>
      <c r="AM494" s="28"/>
      <c r="AN494" s="28"/>
      <c r="AO494" s="28"/>
      <c r="AQ494" s="28"/>
      <c r="AR494" s="28"/>
      <c r="AX494" s="23"/>
      <c r="BE494" s="30"/>
      <c r="BZ494" s="31"/>
      <c r="CD494" s="33"/>
    </row>
    <row r="495" ht="15.75" customHeight="1">
      <c r="R495" s="11"/>
      <c r="S495" s="13"/>
      <c r="T495" s="11"/>
      <c r="U495" s="11"/>
      <c r="V495" s="11"/>
      <c r="W495" s="11"/>
      <c r="X495" s="11"/>
      <c r="Y495" s="1"/>
      <c r="AB495" s="210"/>
      <c r="AC495" s="21"/>
      <c r="AD495" s="1"/>
      <c r="AE495" s="23"/>
      <c r="AF495" s="23"/>
      <c r="AG495" s="23"/>
      <c r="AH495" s="23"/>
      <c r="AJ495" s="28"/>
      <c r="AK495" s="28"/>
      <c r="AM495" s="28"/>
      <c r="AN495" s="28"/>
      <c r="AO495" s="28"/>
      <c r="AQ495" s="28"/>
      <c r="AR495" s="28"/>
      <c r="AX495" s="23"/>
      <c r="BE495" s="30"/>
      <c r="BZ495" s="31"/>
      <c r="CD495" s="33"/>
    </row>
    <row r="496" ht="15.75" customHeight="1">
      <c r="R496" s="11"/>
      <c r="S496" s="13"/>
      <c r="T496" s="11"/>
      <c r="U496" s="11"/>
      <c r="V496" s="11"/>
      <c r="W496" s="11"/>
      <c r="X496" s="11"/>
      <c r="Y496" s="1"/>
      <c r="AB496" s="210"/>
      <c r="AC496" s="21"/>
      <c r="AD496" s="1"/>
      <c r="AE496" s="23"/>
      <c r="AF496" s="23"/>
      <c r="AG496" s="23"/>
      <c r="AH496" s="23"/>
      <c r="AJ496" s="28"/>
      <c r="AK496" s="28"/>
      <c r="AM496" s="28"/>
      <c r="AN496" s="28"/>
      <c r="AO496" s="28"/>
      <c r="AQ496" s="28"/>
      <c r="AR496" s="28"/>
      <c r="AX496" s="23"/>
      <c r="BE496" s="30"/>
      <c r="BZ496" s="31"/>
      <c r="CD496" s="33"/>
    </row>
    <row r="497" ht="15.75" customHeight="1">
      <c r="R497" s="11"/>
      <c r="S497" s="13"/>
      <c r="T497" s="11"/>
      <c r="U497" s="11"/>
      <c r="V497" s="11"/>
      <c r="W497" s="11"/>
      <c r="X497" s="11"/>
      <c r="Y497" s="1"/>
      <c r="AB497" s="210"/>
      <c r="AC497" s="21"/>
      <c r="AD497" s="1"/>
      <c r="AE497" s="23"/>
      <c r="AF497" s="23"/>
      <c r="AG497" s="23"/>
      <c r="AH497" s="23"/>
      <c r="AJ497" s="28"/>
      <c r="AK497" s="28"/>
      <c r="AM497" s="28"/>
      <c r="AN497" s="28"/>
      <c r="AO497" s="28"/>
      <c r="AQ497" s="28"/>
      <c r="AR497" s="28"/>
      <c r="AX497" s="23"/>
      <c r="BE497" s="30"/>
      <c r="BZ497" s="31"/>
      <c r="CD497" s="33"/>
    </row>
    <row r="498" ht="15.75" customHeight="1">
      <c r="R498" s="11"/>
      <c r="S498" s="13"/>
      <c r="T498" s="11"/>
      <c r="U498" s="11"/>
      <c r="V498" s="11"/>
      <c r="W498" s="11"/>
      <c r="X498" s="11"/>
      <c r="Y498" s="1"/>
      <c r="AB498" s="210"/>
      <c r="AC498" s="21"/>
      <c r="AD498" s="1"/>
      <c r="AE498" s="23"/>
      <c r="AF498" s="23"/>
      <c r="AG498" s="23"/>
      <c r="AH498" s="23"/>
      <c r="AJ498" s="28"/>
      <c r="AK498" s="28"/>
      <c r="AM498" s="28"/>
      <c r="AN498" s="28"/>
      <c r="AO498" s="28"/>
      <c r="AQ498" s="28"/>
      <c r="AR498" s="28"/>
      <c r="AX498" s="23"/>
      <c r="BE498" s="30"/>
      <c r="BZ498" s="31"/>
      <c r="CD498" s="33"/>
    </row>
    <row r="499" ht="15.75" customHeight="1">
      <c r="R499" s="11"/>
      <c r="S499" s="13"/>
      <c r="T499" s="11"/>
      <c r="U499" s="11"/>
      <c r="V499" s="11"/>
      <c r="W499" s="11"/>
      <c r="X499" s="11"/>
      <c r="Y499" s="1"/>
      <c r="AB499" s="210"/>
      <c r="AC499" s="21"/>
      <c r="AD499" s="1"/>
      <c r="AE499" s="23"/>
      <c r="AF499" s="23"/>
      <c r="AG499" s="23"/>
      <c r="AH499" s="23"/>
      <c r="AJ499" s="28"/>
      <c r="AK499" s="28"/>
      <c r="AM499" s="28"/>
      <c r="AN499" s="28"/>
      <c r="AO499" s="28"/>
      <c r="AQ499" s="28"/>
      <c r="AR499" s="28"/>
      <c r="AX499" s="23"/>
      <c r="BE499" s="30"/>
      <c r="BZ499" s="31"/>
      <c r="CD499" s="33"/>
    </row>
    <row r="500" ht="15.75" customHeight="1">
      <c r="R500" s="11"/>
      <c r="S500" s="13"/>
      <c r="T500" s="11"/>
      <c r="U500" s="11"/>
      <c r="V500" s="11"/>
      <c r="W500" s="11"/>
      <c r="X500" s="11"/>
      <c r="Y500" s="1"/>
      <c r="AB500" s="210"/>
      <c r="AC500" s="21"/>
      <c r="AD500" s="1"/>
      <c r="AE500" s="23"/>
      <c r="AF500" s="23"/>
      <c r="AG500" s="23"/>
      <c r="AH500" s="23"/>
      <c r="AJ500" s="28"/>
      <c r="AK500" s="28"/>
      <c r="AM500" s="28"/>
      <c r="AN500" s="28"/>
      <c r="AO500" s="28"/>
      <c r="AQ500" s="28"/>
      <c r="AR500" s="28"/>
      <c r="AX500" s="23"/>
      <c r="BE500" s="30"/>
      <c r="BZ500" s="31"/>
      <c r="CD500" s="33"/>
    </row>
    <row r="501" ht="15.75" customHeight="1">
      <c r="R501" s="11"/>
      <c r="S501" s="13"/>
      <c r="T501" s="11"/>
      <c r="U501" s="11"/>
      <c r="V501" s="11"/>
      <c r="W501" s="11"/>
      <c r="X501" s="11"/>
      <c r="Y501" s="1"/>
      <c r="AB501" s="210"/>
      <c r="AC501" s="21"/>
      <c r="AD501" s="1"/>
      <c r="AE501" s="23"/>
      <c r="AF501" s="23"/>
      <c r="AG501" s="23"/>
      <c r="AH501" s="23"/>
      <c r="AJ501" s="28"/>
      <c r="AK501" s="28"/>
      <c r="AM501" s="28"/>
      <c r="AN501" s="28"/>
      <c r="AO501" s="28"/>
      <c r="AQ501" s="28"/>
      <c r="AR501" s="28"/>
      <c r="AX501" s="23"/>
      <c r="BE501" s="30"/>
      <c r="BZ501" s="31"/>
      <c r="CD501" s="33"/>
    </row>
    <row r="502" ht="15.75" customHeight="1">
      <c r="R502" s="11"/>
      <c r="S502" s="13"/>
      <c r="T502" s="11"/>
      <c r="U502" s="11"/>
      <c r="V502" s="11"/>
      <c r="W502" s="11"/>
      <c r="X502" s="11"/>
      <c r="Y502" s="1"/>
      <c r="AB502" s="210"/>
      <c r="AC502" s="21"/>
      <c r="AD502" s="1"/>
      <c r="AE502" s="23"/>
      <c r="AF502" s="23"/>
      <c r="AG502" s="23"/>
      <c r="AH502" s="23"/>
      <c r="AJ502" s="28"/>
      <c r="AK502" s="28"/>
      <c r="AM502" s="28"/>
      <c r="AN502" s="28"/>
      <c r="AO502" s="28"/>
      <c r="AQ502" s="28"/>
      <c r="AR502" s="28"/>
      <c r="AX502" s="23"/>
      <c r="BE502" s="30"/>
      <c r="BZ502" s="31"/>
      <c r="CD502" s="33"/>
    </row>
    <row r="503" ht="15.75" customHeight="1">
      <c r="R503" s="11"/>
      <c r="S503" s="13"/>
      <c r="T503" s="11"/>
      <c r="U503" s="11"/>
      <c r="V503" s="11"/>
      <c r="W503" s="11"/>
      <c r="X503" s="11"/>
      <c r="Y503" s="1"/>
      <c r="AB503" s="210"/>
      <c r="AC503" s="21"/>
      <c r="AD503" s="1"/>
      <c r="AE503" s="23"/>
      <c r="AF503" s="23"/>
      <c r="AG503" s="23"/>
      <c r="AH503" s="23"/>
      <c r="AJ503" s="28"/>
      <c r="AK503" s="28"/>
      <c r="AM503" s="28"/>
      <c r="AN503" s="28"/>
      <c r="AO503" s="28"/>
      <c r="AQ503" s="28"/>
      <c r="AR503" s="28"/>
      <c r="AX503" s="23"/>
      <c r="BE503" s="30"/>
      <c r="BZ503" s="31"/>
      <c r="CD503" s="33"/>
    </row>
    <row r="504" ht="15.75" customHeight="1">
      <c r="R504" s="11"/>
      <c r="S504" s="13"/>
      <c r="T504" s="11"/>
      <c r="U504" s="11"/>
      <c r="V504" s="11"/>
      <c r="W504" s="11"/>
      <c r="X504" s="11"/>
      <c r="Y504" s="1"/>
      <c r="AB504" s="210"/>
      <c r="AC504" s="21"/>
      <c r="AD504" s="1"/>
      <c r="AE504" s="23"/>
      <c r="AF504" s="23"/>
      <c r="AG504" s="23"/>
      <c r="AH504" s="23"/>
      <c r="AJ504" s="28"/>
      <c r="AK504" s="28"/>
      <c r="AM504" s="28"/>
      <c r="AN504" s="28"/>
      <c r="AO504" s="28"/>
      <c r="AQ504" s="28"/>
      <c r="AR504" s="28"/>
      <c r="AX504" s="23"/>
      <c r="BE504" s="30"/>
      <c r="BZ504" s="31"/>
      <c r="CD504" s="33"/>
    </row>
    <row r="505" ht="15.75" customHeight="1">
      <c r="R505" s="11"/>
      <c r="S505" s="13"/>
      <c r="T505" s="11"/>
      <c r="U505" s="11"/>
      <c r="V505" s="11"/>
      <c r="W505" s="11"/>
      <c r="X505" s="11"/>
      <c r="Y505" s="1"/>
      <c r="AB505" s="210"/>
      <c r="AC505" s="21"/>
      <c r="AD505" s="1"/>
      <c r="AE505" s="23"/>
      <c r="AF505" s="23"/>
      <c r="AG505" s="23"/>
      <c r="AH505" s="23"/>
      <c r="AJ505" s="28"/>
      <c r="AK505" s="28"/>
      <c r="AM505" s="28"/>
      <c r="AN505" s="28"/>
      <c r="AO505" s="28"/>
      <c r="AQ505" s="28"/>
      <c r="AR505" s="28"/>
      <c r="AX505" s="23"/>
      <c r="BE505" s="30"/>
      <c r="BZ505" s="31"/>
      <c r="CD505" s="33"/>
    </row>
    <row r="506" ht="15.75" customHeight="1">
      <c r="R506" s="11"/>
      <c r="S506" s="13"/>
      <c r="T506" s="11"/>
      <c r="U506" s="11"/>
      <c r="V506" s="11"/>
      <c r="W506" s="11"/>
      <c r="X506" s="11"/>
      <c r="Y506" s="1"/>
      <c r="AB506" s="210"/>
      <c r="AC506" s="21"/>
      <c r="AD506" s="1"/>
      <c r="AE506" s="23"/>
      <c r="AF506" s="23"/>
      <c r="AG506" s="23"/>
      <c r="AH506" s="23"/>
      <c r="AJ506" s="28"/>
      <c r="AK506" s="28"/>
      <c r="AM506" s="28"/>
      <c r="AN506" s="28"/>
      <c r="AO506" s="28"/>
      <c r="AQ506" s="28"/>
      <c r="AR506" s="28"/>
      <c r="AX506" s="23"/>
      <c r="BE506" s="30"/>
      <c r="BZ506" s="31"/>
      <c r="CD506" s="33"/>
    </row>
    <row r="507" ht="15.75" customHeight="1">
      <c r="R507" s="11"/>
      <c r="S507" s="13"/>
      <c r="T507" s="11"/>
      <c r="U507" s="11"/>
      <c r="V507" s="11"/>
      <c r="W507" s="11"/>
      <c r="X507" s="11"/>
      <c r="Y507" s="1"/>
      <c r="AB507" s="210"/>
      <c r="AC507" s="21"/>
      <c r="AD507" s="1"/>
      <c r="AE507" s="23"/>
      <c r="AF507" s="23"/>
      <c r="AG507" s="23"/>
      <c r="AH507" s="23"/>
      <c r="AJ507" s="28"/>
      <c r="AK507" s="28"/>
      <c r="AM507" s="28"/>
      <c r="AN507" s="28"/>
      <c r="AO507" s="28"/>
      <c r="AQ507" s="28"/>
      <c r="AR507" s="28"/>
      <c r="AX507" s="23"/>
      <c r="BE507" s="30"/>
      <c r="BZ507" s="31"/>
      <c r="CD507" s="33"/>
    </row>
    <row r="508" ht="15.75" customHeight="1">
      <c r="R508" s="11"/>
      <c r="S508" s="13"/>
      <c r="T508" s="11"/>
      <c r="U508" s="11"/>
      <c r="V508" s="11"/>
      <c r="W508" s="11"/>
      <c r="X508" s="11"/>
      <c r="Y508" s="1"/>
      <c r="AB508" s="210"/>
      <c r="AC508" s="21"/>
      <c r="AD508" s="1"/>
      <c r="AE508" s="23"/>
      <c r="AF508" s="23"/>
      <c r="AG508" s="23"/>
      <c r="AH508" s="23"/>
      <c r="AJ508" s="28"/>
      <c r="AK508" s="28"/>
      <c r="AM508" s="28"/>
      <c r="AN508" s="28"/>
      <c r="AO508" s="28"/>
      <c r="AQ508" s="28"/>
      <c r="AR508" s="28"/>
      <c r="AX508" s="23"/>
      <c r="BE508" s="30"/>
      <c r="BZ508" s="31"/>
      <c r="CD508" s="33"/>
    </row>
    <row r="509" ht="15.75" customHeight="1">
      <c r="R509" s="11"/>
      <c r="S509" s="13"/>
      <c r="T509" s="11"/>
      <c r="U509" s="11"/>
      <c r="V509" s="11"/>
      <c r="W509" s="11"/>
      <c r="X509" s="11"/>
      <c r="Y509" s="1"/>
      <c r="AB509" s="210"/>
      <c r="AC509" s="21"/>
      <c r="AD509" s="1"/>
      <c r="AE509" s="23"/>
      <c r="AF509" s="23"/>
      <c r="AG509" s="23"/>
      <c r="AH509" s="23"/>
      <c r="AJ509" s="28"/>
      <c r="AK509" s="28"/>
      <c r="AM509" s="28"/>
      <c r="AN509" s="28"/>
      <c r="AO509" s="28"/>
      <c r="AQ509" s="28"/>
      <c r="AR509" s="28"/>
      <c r="AX509" s="23"/>
      <c r="BE509" s="30"/>
      <c r="BZ509" s="31"/>
      <c r="CD509" s="33"/>
    </row>
    <row r="510" ht="15.75" customHeight="1">
      <c r="R510" s="11"/>
      <c r="S510" s="13"/>
      <c r="T510" s="11"/>
      <c r="U510" s="11"/>
      <c r="V510" s="11"/>
      <c r="W510" s="11"/>
      <c r="X510" s="11"/>
      <c r="Y510" s="1"/>
      <c r="AB510" s="210"/>
      <c r="AC510" s="21"/>
      <c r="AD510" s="1"/>
      <c r="AE510" s="23"/>
      <c r="AF510" s="23"/>
      <c r="AG510" s="23"/>
      <c r="AH510" s="23"/>
      <c r="AJ510" s="28"/>
      <c r="AK510" s="28"/>
      <c r="AM510" s="28"/>
      <c r="AN510" s="28"/>
      <c r="AO510" s="28"/>
      <c r="AQ510" s="28"/>
      <c r="AR510" s="28"/>
      <c r="AX510" s="23"/>
      <c r="BE510" s="30"/>
      <c r="BZ510" s="31"/>
      <c r="CD510" s="33"/>
    </row>
    <row r="511" ht="15.75" customHeight="1">
      <c r="R511" s="11"/>
      <c r="S511" s="13"/>
      <c r="T511" s="11"/>
      <c r="U511" s="11"/>
      <c r="V511" s="11"/>
      <c r="W511" s="11"/>
      <c r="X511" s="11"/>
      <c r="Y511" s="1"/>
      <c r="AB511" s="210"/>
      <c r="AC511" s="21"/>
      <c r="AD511" s="1"/>
      <c r="AE511" s="23"/>
      <c r="AF511" s="23"/>
      <c r="AG511" s="23"/>
      <c r="AH511" s="23"/>
      <c r="AJ511" s="28"/>
      <c r="AK511" s="28"/>
      <c r="AM511" s="28"/>
      <c r="AN511" s="28"/>
      <c r="AO511" s="28"/>
      <c r="AQ511" s="28"/>
      <c r="AR511" s="28"/>
      <c r="AX511" s="23"/>
      <c r="BE511" s="30"/>
      <c r="BZ511" s="31"/>
      <c r="CD511" s="33"/>
    </row>
    <row r="512" ht="15.75" customHeight="1">
      <c r="R512" s="11"/>
      <c r="S512" s="13"/>
      <c r="T512" s="11"/>
      <c r="U512" s="11"/>
      <c r="V512" s="11"/>
      <c r="W512" s="11"/>
      <c r="X512" s="11"/>
      <c r="Y512" s="1"/>
      <c r="AB512" s="210"/>
      <c r="AC512" s="21"/>
      <c r="AD512" s="1"/>
      <c r="AE512" s="23"/>
      <c r="AF512" s="23"/>
      <c r="AG512" s="23"/>
      <c r="AH512" s="23"/>
      <c r="AJ512" s="28"/>
      <c r="AK512" s="28"/>
      <c r="AM512" s="28"/>
      <c r="AN512" s="28"/>
      <c r="AO512" s="28"/>
      <c r="AQ512" s="28"/>
      <c r="AR512" s="28"/>
      <c r="AX512" s="23"/>
      <c r="BE512" s="30"/>
      <c r="BZ512" s="31"/>
      <c r="CD512" s="33"/>
    </row>
    <row r="513" ht="15.75" customHeight="1">
      <c r="R513" s="11"/>
      <c r="S513" s="13"/>
      <c r="T513" s="11"/>
      <c r="U513" s="11"/>
      <c r="V513" s="11"/>
      <c r="W513" s="11"/>
      <c r="X513" s="11"/>
      <c r="Y513" s="1"/>
      <c r="AB513" s="210"/>
      <c r="AC513" s="21"/>
      <c r="AD513" s="1"/>
      <c r="AE513" s="23"/>
      <c r="AF513" s="23"/>
      <c r="AG513" s="23"/>
      <c r="AH513" s="23"/>
      <c r="AJ513" s="28"/>
      <c r="AK513" s="28"/>
      <c r="AM513" s="28"/>
      <c r="AN513" s="28"/>
      <c r="AO513" s="28"/>
      <c r="AQ513" s="28"/>
      <c r="AR513" s="28"/>
      <c r="AX513" s="23"/>
      <c r="BE513" s="30"/>
      <c r="BZ513" s="31"/>
      <c r="CD513" s="33"/>
    </row>
    <row r="514" ht="15.75" customHeight="1">
      <c r="R514" s="11"/>
      <c r="S514" s="13"/>
      <c r="T514" s="11"/>
      <c r="U514" s="11"/>
      <c r="V514" s="11"/>
      <c r="W514" s="11"/>
      <c r="X514" s="11"/>
      <c r="Y514" s="1"/>
      <c r="AB514" s="210"/>
      <c r="AC514" s="21"/>
      <c r="AD514" s="1"/>
      <c r="AE514" s="23"/>
      <c r="AF514" s="23"/>
      <c r="AG514" s="23"/>
      <c r="AH514" s="23"/>
      <c r="AJ514" s="28"/>
      <c r="AK514" s="28"/>
      <c r="AM514" s="28"/>
      <c r="AN514" s="28"/>
      <c r="AO514" s="28"/>
      <c r="AQ514" s="28"/>
      <c r="AR514" s="28"/>
      <c r="AX514" s="23"/>
      <c r="BE514" s="30"/>
      <c r="BZ514" s="31"/>
      <c r="CD514" s="33"/>
    </row>
    <row r="515" ht="15.75" customHeight="1">
      <c r="R515" s="11"/>
      <c r="S515" s="13"/>
      <c r="T515" s="11"/>
      <c r="U515" s="11"/>
      <c r="V515" s="11"/>
      <c r="W515" s="11"/>
      <c r="X515" s="11"/>
      <c r="Y515" s="1"/>
      <c r="AB515" s="210"/>
      <c r="AC515" s="21"/>
      <c r="AD515" s="1"/>
      <c r="AE515" s="23"/>
      <c r="AF515" s="23"/>
      <c r="AG515" s="23"/>
      <c r="AH515" s="23"/>
      <c r="AJ515" s="28"/>
      <c r="AK515" s="28"/>
      <c r="AM515" s="28"/>
      <c r="AN515" s="28"/>
      <c r="AO515" s="28"/>
      <c r="AQ515" s="28"/>
      <c r="AR515" s="28"/>
      <c r="AX515" s="23"/>
      <c r="BE515" s="30"/>
      <c r="BZ515" s="31"/>
      <c r="CD515" s="33"/>
    </row>
    <row r="516" ht="15.75" customHeight="1">
      <c r="R516" s="11"/>
      <c r="S516" s="13"/>
      <c r="T516" s="11"/>
      <c r="U516" s="11"/>
      <c r="V516" s="11"/>
      <c r="W516" s="11"/>
      <c r="X516" s="11"/>
      <c r="Y516" s="1"/>
      <c r="AB516" s="210"/>
      <c r="AC516" s="21"/>
      <c r="AD516" s="1"/>
      <c r="AE516" s="23"/>
      <c r="AF516" s="23"/>
      <c r="AG516" s="23"/>
      <c r="AH516" s="23"/>
      <c r="AJ516" s="28"/>
      <c r="AK516" s="28"/>
      <c r="AM516" s="28"/>
      <c r="AN516" s="28"/>
      <c r="AO516" s="28"/>
      <c r="AQ516" s="28"/>
      <c r="AR516" s="28"/>
      <c r="AX516" s="23"/>
      <c r="BE516" s="30"/>
      <c r="BZ516" s="31"/>
      <c r="CD516" s="33"/>
    </row>
    <row r="517" ht="15.75" customHeight="1">
      <c r="R517" s="11"/>
      <c r="S517" s="13"/>
      <c r="T517" s="11"/>
      <c r="U517" s="11"/>
      <c r="V517" s="11"/>
      <c r="W517" s="11"/>
      <c r="X517" s="11"/>
      <c r="Y517" s="1"/>
      <c r="AB517" s="210"/>
      <c r="AC517" s="21"/>
      <c r="AD517" s="1"/>
      <c r="AE517" s="23"/>
      <c r="AF517" s="23"/>
      <c r="AG517" s="23"/>
      <c r="AH517" s="23"/>
      <c r="AJ517" s="28"/>
      <c r="AK517" s="28"/>
      <c r="AM517" s="28"/>
      <c r="AN517" s="28"/>
      <c r="AO517" s="28"/>
      <c r="AQ517" s="28"/>
      <c r="AR517" s="28"/>
      <c r="AX517" s="23"/>
      <c r="BE517" s="30"/>
      <c r="BZ517" s="31"/>
      <c r="CD517" s="33"/>
    </row>
    <row r="518" ht="15.75" customHeight="1">
      <c r="R518" s="11"/>
      <c r="S518" s="13"/>
      <c r="T518" s="11"/>
      <c r="U518" s="11"/>
      <c r="V518" s="11"/>
      <c r="W518" s="11"/>
      <c r="X518" s="11"/>
      <c r="Y518" s="1"/>
      <c r="AB518" s="210"/>
      <c r="AC518" s="21"/>
      <c r="AD518" s="1"/>
      <c r="AE518" s="23"/>
      <c r="AF518" s="23"/>
      <c r="AG518" s="23"/>
      <c r="AH518" s="23"/>
      <c r="AJ518" s="28"/>
      <c r="AK518" s="28"/>
      <c r="AM518" s="28"/>
      <c r="AN518" s="28"/>
      <c r="AO518" s="28"/>
      <c r="AQ518" s="28"/>
      <c r="AR518" s="28"/>
      <c r="AX518" s="23"/>
      <c r="BE518" s="30"/>
      <c r="BZ518" s="31"/>
      <c r="CD518" s="33"/>
    </row>
    <row r="519" ht="15.75" customHeight="1">
      <c r="R519" s="11"/>
      <c r="S519" s="13"/>
      <c r="T519" s="11"/>
      <c r="U519" s="11"/>
      <c r="V519" s="11"/>
      <c r="W519" s="11"/>
      <c r="X519" s="11"/>
      <c r="Y519" s="1"/>
      <c r="AB519" s="210"/>
      <c r="AC519" s="21"/>
      <c r="AD519" s="1"/>
      <c r="AE519" s="23"/>
      <c r="AF519" s="23"/>
      <c r="AG519" s="23"/>
      <c r="AH519" s="23"/>
      <c r="AJ519" s="28"/>
      <c r="AK519" s="28"/>
      <c r="AM519" s="28"/>
      <c r="AN519" s="28"/>
      <c r="AO519" s="28"/>
      <c r="AQ519" s="28"/>
      <c r="AR519" s="28"/>
      <c r="AX519" s="23"/>
      <c r="BE519" s="30"/>
      <c r="BZ519" s="31"/>
      <c r="CD519" s="33"/>
    </row>
    <row r="520" ht="15.75" customHeight="1">
      <c r="R520" s="11"/>
      <c r="S520" s="13"/>
      <c r="T520" s="11"/>
      <c r="U520" s="11"/>
      <c r="V520" s="11"/>
      <c r="W520" s="11"/>
      <c r="X520" s="11"/>
      <c r="Y520" s="1"/>
      <c r="AB520" s="210"/>
      <c r="AC520" s="21"/>
      <c r="AD520" s="1"/>
      <c r="AE520" s="23"/>
      <c r="AF520" s="23"/>
      <c r="AG520" s="23"/>
      <c r="AH520" s="23"/>
      <c r="AJ520" s="28"/>
      <c r="AK520" s="28"/>
      <c r="AM520" s="28"/>
      <c r="AN520" s="28"/>
      <c r="AO520" s="28"/>
      <c r="AQ520" s="28"/>
      <c r="AR520" s="28"/>
      <c r="AX520" s="23"/>
      <c r="BE520" s="30"/>
      <c r="BZ520" s="31"/>
      <c r="CD520" s="33"/>
    </row>
    <row r="521" ht="15.75" customHeight="1">
      <c r="R521" s="11"/>
      <c r="S521" s="13"/>
      <c r="T521" s="11"/>
      <c r="U521" s="11"/>
      <c r="V521" s="11"/>
      <c r="W521" s="11"/>
      <c r="X521" s="11"/>
      <c r="Y521" s="1"/>
      <c r="AB521" s="210"/>
      <c r="AC521" s="21"/>
      <c r="AD521" s="1"/>
      <c r="AE521" s="23"/>
      <c r="AF521" s="23"/>
      <c r="AG521" s="23"/>
      <c r="AH521" s="23"/>
      <c r="AJ521" s="28"/>
      <c r="AK521" s="28"/>
      <c r="AM521" s="28"/>
      <c r="AN521" s="28"/>
      <c r="AO521" s="28"/>
      <c r="AQ521" s="28"/>
      <c r="AR521" s="28"/>
      <c r="AX521" s="23"/>
      <c r="BE521" s="30"/>
      <c r="BZ521" s="31"/>
      <c r="CD521" s="33"/>
    </row>
    <row r="522" ht="15.75" customHeight="1">
      <c r="R522" s="11"/>
      <c r="S522" s="13"/>
      <c r="T522" s="11"/>
      <c r="U522" s="11"/>
      <c r="V522" s="11"/>
      <c r="W522" s="11"/>
      <c r="X522" s="11"/>
      <c r="Y522" s="1"/>
      <c r="AB522" s="210"/>
      <c r="AC522" s="21"/>
      <c r="AD522" s="1"/>
      <c r="AE522" s="23"/>
      <c r="AF522" s="23"/>
      <c r="AG522" s="23"/>
      <c r="AH522" s="23"/>
      <c r="AJ522" s="28"/>
      <c r="AK522" s="28"/>
      <c r="AM522" s="28"/>
      <c r="AN522" s="28"/>
      <c r="AO522" s="28"/>
      <c r="AQ522" s="28"/>
      <c r="AR522" s="28"/>
      <c r="AX522" s="23"/>
      <c r="BE522" s="30"/>
      <c r="BZ522" s="31"/>
      <c r="CD522" s="33"/>
    </row>
    <row r="523" ht="15.75" customHeight="1">
      <c r="R523" s="11"/>
      <c r="S523" s="13"/>
      <c r="T523" s="11"/>
      <c r="U523" s="11"/>
      <c r="V523" s="11"/>
      <c r="W523" s="11"/>
      <c r="X523" s="11"/>
      <c r="Y523" s="1"/>
      <c r="AB523" s="210"/>
      <c r="AC523" s="21"/>
      <c r="AD523" s="1"/>
      <c r="AE523" s="23"/>
      <c r="AF523" s="23"/>
      <c r="AG523" s="23"/>
      <c r="AH523" s="23"/>
      <c r="AJ523" s="28"/>
      <c r="AK523" s="28"/>
      <c r="AM523" s="28"/>
      <c r="AN523" s="28"/>
      <c r="AO523" s="28"/>
      <c r="AQ523" s="28"/>
      <c r="AR523" s="28"/>
      <c r="AX523" s="23"/>
      <c r="BE523" s="30"/>
      <c r="BZ523" s="31"/>
      <c r="CD523" s="33"/>
    </row>
    <row r="524" ht="15.75" customHeight="1">
      <c r="R524" s="11"/>
      <c r="S524" s="13"/>
      <c r="T524" s="11"/>
      <c r="U524" s="11"/>
      <c r="V524" s="11"/>
      <c r="W524" s="11"/>
      <c r="X524" s="11"/>
      <c r="Y524" s="1"/>
      <c r="AB524" s="210"/>
      <c r="AC524" s="21"/>
      <c r="AD524" s="1"/>
      <c r="AE524" s="23"/>
      <c r="AF524" s="23"/>
      <c r="AG524" s="23"/>
      <c r="AH524" s="23"/>
      <c r="AJ524" s="28"/>
      <c r="AK524" s="28"/>
      <c r="AM524" s="28"/>
      <c r="AN524" s="28"/>
      <c r="AO524" s="28"/>
      <c r="AQ524" s="28"/>
      <c r="AR524" s="28"/>
      <c r="AX524" s="23"/>
      <c r="BE524" s="30"/>
      <c r="BZ524" s="31"/>
      <c r="CD524" s="33"/>
    </row>
    <row r="525" ht="15.75" customHeight="1">
      <c r="R525" s="11"/>
      <c r="S525" s="13"/>
      <c r="T525" s="11"/>
      <c r="U525" s="11"/>
      <c r="V525" s="11"/>
      <c r="W525" s="11"/>
      <c r="X525" s="11"/>
      <c r="Y525" s="1"/>
      <c r="AB525" s="210"/>
      <c r="AC525" s="21"/>
      <c r="AD525" s="1"/>
      <c r="AE525" s="23"/>
      <c r="AF525" s="23"/>
      <c r="AG525" s="23"/>
      <c r="AH525" s="23"/>
      <c r="AJ525" s="28"/>
      <c r="AK525" s="28"/>
      <c r="AM525" s="28"/>
      <c r="AN525" s="28"/>
      <c r="AO525" s="28"/>
      <c r="AQ525" s="28"/>
      <c r="AR525" s="28"/>
      <c r="AX525" s="23"/>
      <c r="BE525" s="30"/>
      <c r="BZ525" s="31"/>
      <c r="CD525" s="33"/>
    </row>
    <row r="526" ht="15.75" customHeight="1">
      <c r="R526" s="11"/>
      <c r="S526" s="13"/>
      <c r="T526" s="11"/>
      <c r="U526" s="11"/>
      <c r="V526" s="11"/>
      <c r="W526" s="11"/>
      <c r="X526" s="11"/>
      <c r="Y526" s="1"/>
      <c r="AB526" s="210"/>
      <c r="AC526" s="21"/>
      <c r="AD526" s="1"/>
      <c r="AE526" s="23"/>
      <c r="AF526" s="23"/>
      <c r="AG526" s="23"/>
      <c r="AH526" s="23"/>
      <c r="AJ526" s="28"/>
      <c r="AK526" s="28"/>
      <c r="AM526" s="28"/>
      <c r="AN526" s="28"/>
      <c r="AO526" s="28"/>
      <c r="AQ526" s="28"/>
      <c r="AR526" s="28"/>
      <c r="AX526" s="23"/>
      <c r="BE526" s="30"/>
      <c r="BZ526" s="31"/>
      <c r="CD526" s="33"/>
    </row>
    <row r="527" ht="15.75" customHeight="1">
      <c r="R527" s="11"/>
      <c r="S527" s="13"/>
      <c r="T527" s="11"/>
      <c r="U527" s="11"/>
      <c r="V527" s="11"/>
      <c r="W527" s="11"/>
      <c r="X527" s="11"/>
      <c r="Y527" s="1"/>
      <c r="AB527" s="210"/>
      <c r="AC527" s="21"/>
      <c r="AD527" s="1"/>
      <c r="AE527" s="23"/>
      <c r="AF527" s="23"/>
      <c r="AG527" s="23"/>
      <c r="AH527" s="23"/>
      <c r="AJ527" s="28"/>
      <c r="AK527" s="28"/>
      <c r="AM527" s="28"/>
      <c r="AN527" s="28"/>
      <c r="AO527" s="28"/>
      <c r="AQ527" s="28"/>
      <c r="AR527" s="28"/>
      <c r="AX527" s="23"/>
      <c r="BE527" s="30"/>
      <c r="BZ527" s="31"/>
      <c r="CD527" s="33"/>
    </row>
    <row r="528" ht="15.75" customHeight="1">
      <c r="R528" s="11"/>
      <c r="S528" s="13"/>
      <c r="T528" s="11"/>
      <c r="U528" s="11"/>
      <c r="V528" s="11"/>
      <c r="W528" s="11"/>
      <c r="X528" s="11"/>
      <c r="Y528" s="1"/>
      <c r="AB528" s="210"/>
      <c r="AC528" s="21"/>
      <c r="AD528" s="1"/>
      <c r="AE528" s="23"/>
      <c r="AF528" s="23"/>
      <c r="AG528" s="23"/>
      <c r="AH528" s="23"/>
      <c r="AJ528" s="28"/>
      <c r="AK528" s="28"/>
      <c r="AM528" s="28"/>
      <c r="AN528" s="28"/>
      <c r="AO528" s="28"/>
      <c r="AQ528" s="28"/>
      <c r="AR528" s="28"/>
      <c r="AX528" s="23"/>
      <c r="BE528" s="30"/>
      <c r="BZ528" s="31"/>
      <c r="CD528" s="33"/>
    </row>
    <row r="529" ht="15.75" customHeight="1">
      <c r="R529" s="11"/>
      <c r="S529" s="13"/>
      <c r="T529" s="11"/>
      <c r="U529" s="11"/>
      <c r="V529" s="11"/>
      <c r="W529" s="11"/>
      <c r="X529" s="11"/>
      <c r="Y529" s="1"/>
      <c r="AB529" s="210"/>
      <c r="AC529" s="21"/>
      <c r="AD529" s="1"/>
      <c r="AE529" s="23"/>
      <c r="AF529" s="23"/>
      <c r="AG529" s="23"/>
      <c r="AH529" s="23"/>
      <c r="AJ529" s="28"/>
      <c r="AK529" s="28"/>
      <c r="AM529" s="28"/>
      <c r="AN529" s="28"/>
      <c r="AO529" s="28"/>
      <c r="AQ529" s="28"/>
      <c r="AR529" s="28"/>
      <c r="AX529" s="23"/>
      <c r="BE529" s="30"/>
      <c r="BZ529" s="31"/>
      <c r="CD529" s="33"/>
    </row>
    <row r="530" ht="15.75" customHeight="1">
      <c r="R530" s="11"/>
      <c r="S530" s="13"/>
      <c r="T530" s="11"/>
      <c r="U530" s="11"/>
      <c r="V530" s="11"/>
      <c r="W530" s="11"/>
      <c r="X530" s="11"/>
      <c r="Y530" s="1"/>
      <c r="AB530" s="210"/>
      <c r="AC530" s="21"/>
      <c r="AD530" s="1"/>
      <c r="AE530" s="23"/>
      <c r="AF530" s="23"/>
      <c r="AG530" s="23"/>
      <c r="AH530" s="23"/>
      <c r="AJ530" s="28"/>
      <c r="AK530" s="28"/>
      <c r="AM530" s="28"/>
      <c r="AN530" s="28"/>
      <c r="AO530" s="28"/>
      <c r="AQ530" s="28"/>
      <c r="AR530" s="28"/>
      <c r="AX530" s="23"/>
      <c r="BE530" s="30"/>
      <c r="BZ530" s="31"/>
      <c r="CD530" s="33"/>
    </row>
    <row r="531" ht="15.75" customHeight="1">
      <c r="R531" s="11"/>
      <c r="S531" s="13"/>
      <c r="T531" s="11"/>
      <c r="U531" s="11"/>
      <c r="V531" s="11"/>
      <c r="W531" s="11"/>
      <c r="X531" s="11"/>
      <c r="Y531" s="1"/>
      <c r="AB531" s="210"/>
      <c r="AC531" s="21"/>
      <c r="AD531" s="1"/>
      <c r="AE531" s="23"/>
      <c r="AF531" s="23"/>
      <c r="AG531" s="23"/>
      <c r="AH531" s="23"/>
      <c r="AJ531" s="28"/>
      <c r="AK531" s="28"/>
      <c r="AM531" s="28"/>
      <c r="AN531" s="28"/>
      <c r="AO531" s="28"/>
      <c r="AQ531" s="28"/>
      <c r="AR531" s="28"/>
      <c r="AX531" s="23"/>
      <c r="BE531" s="30"/>
      <c r="BZ531" s="31"/>
      <c r="CD531" s="33"/>
    </row>
    <row r="532" ht="15.75" customHeight="1">
      <c r="R532" s="11"/>
      <c r="S532" s="13"/>
      <c r="T532" s="11"/>
      <c r="U532" s="11"/>
      <c r="V532" s="11"/>
      <c r="W532" s="11"/>
      <c r="X532" s="11"/>
      <c r="Y532" s="1"/>
      <c r="AB532" s="210"/>
      <c r="AC532" s="21"/>
      <c r="AD532" s="1"/>
      <c r="AE532" s="23"/>
      <c r="AF532" s="23"/>
      <c r="AG532" s="23"/>
      <c r="AH532" s="23"/>
      <c r="AJ532" s="28"/>
      <c r="AK532" s="28"/>
      <c r="AM532" s="28"/>
      <c r="AN532" s="28"/>
      <c r="AO532" s="28"/>
      <c r="AQ532" s="28"/>
      <c r="AR532" s="28"/>
      <c r="AX532" s="23"/>
      <c r="BE532" s="30"/>
      <c r="BZ532" s="31"/>
      <c r="CD532" s="33"/>
    </row>
    <row r="533" ht="15.75" customHeight="1">
      <c r="R533" s="11"/>
      <c r="S533" s="13"/>
      <c r="T533" s="11"/>
      <c r="U533" s="11"/>
      <c r="V533" s="11"/>
      <c r="W533" s="11"/>
      <c r="X533" s="11"/>
      <c r="Y533" s="1"/>
      <c r="AB533" s="210"/>
      <c r="AC533" s="21"/>
      <c r="AD533" s="1"/>
      <c r="AE533" s="23"/>
      <c r="AF533" s="23"/>
      <c r="AG533" s="23"/>
      <c r="AH533" s="23"/>
      <c r="AJ533" s="28"/>
      <c r="AK533" s="28"/>
      <c r="AM533" s="28"/>
      <c r="AN533" s="28"/>
      <c r="AO533" s="28"/>
      <c r="AQ533" s="28"/>
      <c r="AR533" s="28"/>
      <c r="AX533" s="23"/>
      <c r="BE533" s="30"/>
      <c r="BZ533" s="31"/>
      <c r="CD533" s="33"/>
    </row>
    <row r="534" ht="15.75" customHeight="1">
      <c r="R534" s="11"/>
      <c r="S534" s="13"/>
      <c r="T534" s="11"/>
      <c r="U534" s="11"/>
      <c r="V534" s="11"/>
      <c r="W534" s="11"/>
      <c r="X534" s="11"/>
      <c r="Y534" s="1"/>
      <c r="AB534" s="210"/>
      <c r="AC534" s="21"/>
      <c r="AD534" s="1"/>
      <c r="AE534" s="23"/>
      <c r="AF534" s="23"/>
      <c r="AG534" s="23"/>
      <c r="AH534" s="23"/>
      <c r="AJ534" s="28"/>
      <c r="AK534" s="28"/>
      <c r="AM534" s="28"/>
      <c r="AN534" s="28"/>
      <c r="AO534" s="28"/>
      <c r="AQ534" s="28"/>
      <c r="AR534" s="28"/>
      <c r="AX534" s="23"/>
      <c r="BE534" s="30"/>
      <c r="BZ534" s="31"/>
      <c r="CD534" s="33"/>
    </row>
    <row r="535" ht="15.75" customHeight="1">
      <c r="R535" s="11"/>
      <c r="S535" s="13"/>
      <c r="T535" s="11"/>
      <c r="U535" s="11"/>
      <c r="V535" s="11"/>
      <c r="W535" s="11"/>
      <c r="X535" s="11"/>
      <c r="Y535" s="1"/>
      <c r="AB535" s="210"/>
      <c r="AC535" s="21"/>
      <c r="AD535" s="1"/>
      <c r="AE535" s="23"/>
      <c r="AF535" s="23"/>
      <c r="AG535" s="23"/>
      <c r="AH535" s="23"/>
      <c r="AJ535" s="28"/>
      <c r="AK535" s="28"/>
      <c r="AM535" s="28"/>
      <c r="AN535" s="28"/>
      <c r="AO535" s="28"/>
      <c r="AQ535" s="28"/>
      <c r="AR535" s="28"/>
      <c r="AX535" s="23"/>
      <c r="BE535" s="30"/>
      <c r="BZ535" s="31"/>
      <c r="CD535" s="33"/>
    </row>
    <row r="536" ht="15.75" customHeight="1">
      <c r="R536" s="11"/>
      <c r="S536" s="13"/>
      <c r="T536" s="11"/>
      <c r="U536" s="11"/>
      <c r="V536" s="11"/>
      <c r="W536" s="11"/>
      <c r="X536" s="11"/>
      <c r="Y536" s="1"/>
      <c r="AB536" s="210"/>
      <c r="AC536" s="21"/>
      <c r="AD536" s="1"/>
      <c r="AE536" s="23"/>
      <c r="AF536" s="23"/>
      <c r="AG536" s="23"/>
      <c r="AH536" s="23"/>
      <c r="AJ536" s="28"/>
      <c r="AK536" s="28"/>
      <c r="AM536" s="28"/>
      <c r="AN536" s="28"/>
      <c r="AO536" s="28"/>
      <c r="AQ536" s="28"/>
      <c r="AR536" s="28"/>
      <c r="AX536" s="23"/>
      <c r="BE536" s="30"/>
      <c r="BZ536" s="31"/>
      <c r="CD536" s="33"/>
    </row>
    <row r="537" ht="15.75" customHeight="1">
      <c r="R537" s="11"/>
      <c r="S537" s="13"/>
      <c r="T537" s="11"/>
      <c r="U537" s="11"/>
      <c r="V537" s="11"/>
      <c r="W537" s="11"/>
      <c r="X537" s="11"/>
      <c r="Y537" s="1"/>
      <c r="AB537" s="210"/>
      <c r="AC537" s="21"/>
      <c r="AD537" s="1"/>
      <c r="AE537" s="23"/>
      <c r="AF537" s="23"/>
      <c r="AG537" s="23"/>
      <c r="AH537" s="23"/>
      <c r="AJ537" s="28"/>
      <c r="AK537" s="28"/>
      <c r="AM537" s="28"/>
      <c r="AN537" s="28"/>
      <c r="AO537" s="28"/>
      <c r="AQ537" s="28"/>
      <c r="AR537" s="28"/>
      <c r="AX537" s="23"/>
      <c r="BE537" s="30"/>
      <c r="BZ537" s="31"/>
      <c r="CD537" s="33"/>
    </row>
    <row r="538" ht="15.75" customHeight="1">
      <c r="R538" s="11"/>
      <c r="S538" s="13"/>
      <c r="T538" s="11"/>
      <c r="U538" s="11"/>
      <c r="V538" s="11"/>
      <c r="W538" s="11"/>
      <c r="X538" s="11"/>
      <c r="Y538" s="1"/>
      <c r="AB538" s="210"/>
      <c r="AC538" s="21"/>
      <c r="AD538" s="1"/>
      <c r="AE538" s="23"/>
      <c r="AF538" s="23"/>
      <c r="AG538" s="23"/>
      <c r="AH538" s="23"/>
      <c r="AJ538" s="28"/>
      <c r="AK538" s="28"/>
      <c r="AM538" s="28"/>
      <c r="AN538" s="28"/>
      <c r="AO538" s="28"/>
      <c r="AQ538" s="28"/>
      <c r="AR538" s="28"/>
      <c r="AX538" s="23"/>
      <c r="BE538" s="30"/>
      <c r="BZ538" s="31"/>
      <c r="CD538" s="33"/>
    </row>
    <row r="539" ht="15.75" customHeight="1">
      <c r="R539" s="11"/>
      <c r="S539" s="13"/>
      <c r="T539" s="11"/>
      <c r="U539" s="11"/>
      <c r="V539" s="11"/>
      <c r="W539" s="11"/>
      <c r="X539" s="11"/>
      <c r="Y539" s="1"/>
      <c r="AB539" s="210"/>
      <c r="AC539" s="21"/>
      <c r="AD539" s="1"/>
      <c r="AE539" s="23"/>
      <c r="AF539" s="23"/>
      <c r="AG539" s="23"/>
      <c r="AH539" s="23"/>
      <c r="AJ539" s="28"/>
      <c r="AK539" s="28"/>
      <c r="AM539" s="28"/>
      <c r="AN539" s="28"/>
      <c r="AO539" s="28"/>
      <c r="AQ539" s="28"/>
      <c r="AR539" s="28"/>
      <c r="AX539" s="23"/>
      <c r="BE539" s="30"/>
      <c r="BZ539" s="31"/>
      <c r="CD539" s="33"/>
    </row>
    <row r="540" ht="15.75" customHeight="1">
      <c r="R540" s="11"/>
      <c r="S540" s="13"/>
      <c r="T540" s="11"/>
      <c r="U540" s="11"/>
      <c r="V540" s="11"/>
      <c r="W540" s="11"/>
      <c r="X540" s="11"/>
      <c r="Y540" s="1"/>
      <c r="AB540" s="210"/>
      <c r="AC540" s="21"/>
      <c r="AD540" s="1"/>
      <c r="AE540" s="23"/>
      <c r="AF540" s="23"/>
      <c r="AG540" s="23"/>
      <c r="AH540" s="23"/>
      <c r="AJ540" s="28"/>
      <c r="AK540" s="28"/>
      <c r="AM540" s="28"/>
      <c r="AN540" s="28"/>
      <c r="AO540" s="28"/>
      <c r="AQ540" s="28"/>
      <c r="AR540" s="28"/>
      <c r="AX540" s="23"/>
      <c r="BE540" s="30"/>
      <c r="BZ540" s="31"/>
      <c r="CD540" s="33"/>
    </row>
    <row r="541" ht="15.75" customHeight="1">
      <c r="R541" s="11"/>
      <c r="S541" s="13"/>
      <c r="T541" s="11"/>
      <c r="U541" s="11"/>
      <c r="V541" s="11"/>
      <c r="W541" s="11"/>
      <c r="X541" s="11"/>
      <c r="Y541" s="1"/>
      <c r="AB541" s="210"/>
      <c r="AC541" s="21"/>
      <c r="AD541" s="1"/>
      <c r="AE541" s="23"/>
      <c r="AF541" s="23"/>
      <c r="AG541" s="23"/>
      <c r="AH541" s="23"/>
      <c r="AJ541" s="28"/>
      <c r="AK541" s="28"/>
      <c r="AM541" s="28"/>
      <c r="AN541" s="28"/>
      <c r="AO541" s="28"/>
      <c r="AQ541" s="28"/>
      <c r="AR541" s="28"/>
      <c r="AX541" s="23"/>
      <c r="BE541" s="30"/>
      <c r="BZ541" s="31"/>
      <c r="CD541" s="33"/>
    </row>
    <row r="542" ht="15.75" customHeight="1">
      <c r="R542" s="11"/>
      <c r="S542" s="13"/>
      <c r="T542" s="11"/>
      <c r="U542" s="11"/>
      <c r="V542" s="11"/>
      <c r="W542" s="11"/>
      <c r="X542" s="11"/>
      <c r="Y542" s="1"/>
      <c r="AB542" s="210"/>
      <c r="AC542" s="21"/>
      <c r="AD542" s="1"/>
      <c r="AE542" s="23"/>
      <c r="AF542" s="23"/>
      <c r="AG542" s="23"/>
      <c r="AH542" s="23"/>
      <c r="AJ542" s="28"/>
      <c r="AK542" s="28"/>
      <c r="AM542" s="28"/>
      <c r="AN542" s="28"/>
      <c r="AO542" s="28"/>
      <c r="AQ542" s="28"/>
      <c r="AR542" s="28"/>
      <c r="AX542" s="23"/>
      <c r="BE542" s="30"/>
      <c r="BZ542" s="31"/>
      <c r="CD542" s="33"/>
    </row>
    <row r="543" ht="15.75" customHeight="1">
      <c r="R543" s="11"/>
      <c r="S543" s="13"/>
      <c r="T543" s="11"/>
      <c r="U543" s="11"/>
      <c r="V543" s="11"/>
      <c r="W543" s="11"/>
      <c r="X543" s="11"/>
      <c r="Y543" s="1"/>
      <c r="AB543" s="210"/>
      <c r="AC543" s="21"/>
      <c r="AD543" s="1"/>
      <c r="AE543" s="23"/>
      <c r="AF543" s="23"/>
      <c r="AG543" s="23"/>
      <c r="AH543" s="23"/>
      <c r="AJ543" s="28"/>
      <c r="AK543" s="28"/>
      <c r="AM543" s="28"/>
      <c r="AN543" s="28"/>
      <c r="AO543" s="28"/>
      <c r="AQ543" s="28"/>
      <c r="AR543" s="28"/>
      <c r="AX543" s="23"/>
      <c r="BE543" s="30"/>
      <c r="BZ543" s="31"/>
      <c r="CD543" s="33"/>
    </row>
    <row r="544" ht="15.75" customHeight="1">
      <c r="R544" s="11"/>
      <c r="S544" s="13"/>
      <c r="T544" s="11"/>
      <c r="U544" s="11"/>
      <c r="V544" s="11"/>
      <c r="W544" s="11"/>
      <c r="X544" s="11"/>
      <c r="Y544" s="1"/>
      <c r="AB544" s="210"/>
      <c r="AC544" s="21"/>
      <c r="AD544" s="1"/>
      <c r="AE544" s="23"/>
      <c r="AF544" s="23"/>
      <c r="AG544" s="23"/>
      <c r="AH544" s="23"/>
      <c r="AJ544" s="28"/>
      <c r="AK544" s="28"/>
      <c r="AM544" s="28"/>
      <c r="AN544" s="28"/>
      <c r="AO544" s="28"/>
      <c r="AQ544" s="28"/>
      <c r="AR544" s="28"/>
      <c r="AX544" s="23"/>
      <c r="BE544" s="30"/>
      <c r="BZ544" s="31"/>
      <c r="CD544" s="33"/>
    </row>
    <row r="545" ht="15.75" customHeight="1">
      <c r="R545" s="11"/>
      <c r="S545" s="13"/>
      <c r="T545" s="11"/>
      <c r="U545" s="11"/>
      <c r="V545" s="11"/>
      <c r="W545" s="11"/>
      <c r="X545" s="11"/>
      <c r="Y545" s="1"/>
      <c r="AB545" s="210"/>
      <c r="AC545" s="21"/>
      <c r="AD545" s="1"/>
      <c r="AE545" s="23"/>
      <c r="AF545" s="23"/>
      <c r="AG545" s="23"/>
      <c r="AH545" s="23"/>
      <c r="AJ545" s="28"/>
      <c r="AK545" s="28"/>
      <c r="AM545" s="28"/>
      <c r="AN545" s="28"/>
      <c r="AO545" s="28"/>
      <c r="AQ545" s="28"/>
      <c r="AR545" s="28"/>
      <c r="AX545" s="23"/>
      <c r="BE545" s="30"/>
      <c r="BZ545" s="31"/>
      <c r="CD545" s="33"/>
    </row>
    <row r="546" ht="15.75" customHeight="1">
      <c r="R546" s="11"/>
      <c r="S546" s="13"/>
      <c r="T546" s="11"/>
      <c r="U546" s="11"/>
      <c r="V546" s="11"/>
      <c r="W546" s="11"/>
      <c r="X546" s="11"/>
      <c r="Y546" s="1"/>
      <c r="AB546" s="210"/>
      <c r="AC546" s="21"/>
      <c r="AD546" s="1"/>
      <c r="AE546" s="23"/>
      <c r="AF546" s="23"/>
      <c r="AG546" s="23"/>
      <c r="AH546" s="23"/>
      <c r="AJ546" s="28"/>
      <c r="AK546" s="28"/>
      <c r="AM546" s="28"/>
      <c r="AN546" s="28"/>
      <c r="AO546" s="28"/>
      <c r="AQ546" s="28"/>
      <c r="AR546" s="28"/>
      <c r="AX546" s="23"/>
      <c r="BE546" s="30"/>
      <c r="BZ546" s="31"/>
      <c r="CD546" s="33"/>
    </row>
    <row r="547" ht="15.75" customHeight="1">
      <c r="R547" s="11"/>
      <c r="S547" s="13"/>
      <c r="T547" s="11"/>
      <c r="U547" s="11"/>
      <c r="V547" s="11"/>
      <c r="W547" s="11"/>
      <c r="X547" s="11"/>
      <c r="Y547" s="1"/>
      <c r="AB547" s="210"/>
      <c r="AC547" s="21"/>
      <c r="AD547" s="1"/>
      <c r="AE547" s="23"/>
      <c r="AF547" s="23"/>
      <c r="AG547" s="23"/>
      <c r="AH547" s="23"/>
      <c r="AJ547" s="28"/>
      <c r="AK547" s="28"/>
      <c r="AM547" s="28"/>
      <c r="AN547" s="28"/>
      <c r="AO547" s="28"/>
      <c r="AQ547" s="28"/>
      <c r="AR547" s="28"/>
      <c r="AX547" s="23"/>
      <c r="BE547" s="30"/>
      <c r="BZ547" s="31"/>
      <c r="CD547" s="33"/>
    </row>
    <row r="548" ht="15.75" customHeight="1">
      <c r="R548" s="11"/>
      <c r="S548" s="13"/>
      <c r="T548" s="11"/>
      <c r="U548" s="11"/>
      <c r="V548" s="11"/>
      <c r="W548" s="11"/>
      <c r="X548" s="11"/>
      <c r="Y548" s="1"/>
      <c r="AB548" s="210"/>
      <c r="AC548" s="21"/>
      <c r="AD548" s="1"/>
      <c r="AE548" s="23"/>
      <c r="AF548" s="23"/>
      <c r="AG548" s="23"/>
      <c r="AH548" s="23"/>
      <c r="AJ548" s="28"/>
      <c r="AK548" s="28"/>
      <c r="AM548" s="28"/>
      <c r="AN548" s="28"/>
      <c r="AO548" s="28"/>
      <c r="AQ548" s="28"/>
      <c r="AR548" s="28"/>
      <c r="AX548" s="23"/>
      <c r="BE548" s="30"/>
      <c r="BZ548" s="31"/>
      <c r="CD548" s="33"/>
    </row>
    <row r="549" ht="15.75" customHeight="1">
      <c r="R549" s="11"/>
      <c r="S549" s="13"/>
      <c r="T549" s="11"/>
      <c r="U549" s="11"/>
      <c r="V549" s="11"/>
      <c r="W549" s="11"/>
      <c r="X549" s="11"/>
      <c r="Y549" s="1"/>
      <c r="AB549" s="210"/>
      <c r="AC549" s="21"/>
      <c r="AD549" s="1"/>
      <c r="AE549" s="23"/>
      <c r="AF549" s="23"/>
      <c r="AG549" s="23"/>
      <c r="AH549" s="23"/>
      <c r="AJ549" s="28"/>
      <c r="AK549" s="28"/>
      <c r="AM549" s="28"/>
      <c r="AN549" s="28"/>
      <c r="AO549" s="28"/>
      <c r="AQ549" s="28"/>
      <c r="AR549" s="28"/>
      <c r="AX549" s="23"/>
      <c r="BE549" s="30"/>
      <c r="BZ549" s="31"/>
      <c r="CD549" s="33"/>
    </row>
    <row r="550" ht="15.75" customHeight="1">
      <c r="R550" s="11"/>
      <c r="S550" s="13"/>
      <c r="T550" s="11"/>
      <c r="U550" s="11"/>
      <c r="V550" s="11"/>
      <c r="W550" s="11"/>
      <c r="X550" s="11"/>
      <c r="Y550" s="1"/>
      <c r="AB550" s="210"/>
      <c r="AC550" s="21"/>
      <c r="AD550" s="1"/>
      <c r="AE550" s="23"/>
      <c r="AF550" s="23"/>
      <c r="AG550" s="23"/>
      <c r="AH550" s="23"/>
      <c r="AJ550" s="28"/>
      <c r="AK550" s="28"/>
      <c r="AM550" s="28"/>
      <c r="AN550" s="28"/>
      <c r="AO550" s="28"/>
      <c r="AQ550" s="28"/>
      <c r="AR550" s="28"/>
      <c r="AX550" s="23"/>
      <c r="BE550" s="30"/>
      <c r="BZ550" s="31"/>
      <c r="CD550" s="33"/>
    </row>
    <row r="551" ht="15.75" customHeight="1">
      <c r="R551" s="11"/>
      <c r="S551" s="13"/>
      <c r="T551" s="11"/>
      <c r="U551" s="11"/>
      <c r="V551" s="11"/>
      <c r="W551" s="11"/>
      <c r="X551" s="11"/>
      <c r="Y551" s="1"/>
      <c r="AB551" s="210"/>
      <c r="AC551" s="21"/>
      <c r="AD551" s="1"/>
      <c r="AE551" s="23"/>
      <c r="AF551" s="23"/>
      <c r="AG551" s="23"/>
      <c r="AH551" s="23"/>
      <c r="AJ551" s="28"/>
      <c r="AK551" s="28"/>
      <c r="AM551" s="28"/>
      <c r="AN551" s="28"/>
      <c r="AO551" s="28"/>
      <c r="AQ551" s="28"/>
      <c r="AR551" s="28"/>
      <c r="AX551" s="23"/>
      <c r="BE551" s="30"/>
      <c r="BZ551" s="31"/>
      <c r="CD551" s="33"/>
    </row>
    <row r="552" ht="15.75" customHeight="1">
      <c r="R552" s="11"/>
      <c r="S552" s="13"/>
      <c r="T552" s="11"/>
      <c r="U552" s="11"/>
      <c r="V552" s="11"/>
      <c r="W552" s="11"/>
      <c r="X552" s="11"/>
      <c r="Y552" s="1"/>
      <c r="AB552" s="210"/>
      <c r="AC552" s="21"/>
      <c r="AD552" s="1"/>
      <c r="AE552" s="23"/>
      <c r="AF552" s="23"/>
      <c r="AG552" s="23"/>
      <c r="AH552" s="23"/>
      <c r="AJ552" s="28"/>
      <c r="AK552" s="28"/>
      <c r="AM552" s="28"/>
      <c r="AN552" s="28"/>
      <c r="AO552" s="28"/>
      <c r="AQ552" s="28"/>
      <c r="AR552" s="28"/>
      <c r="AX552" s="23"/>
      <c r="BE552" s="30"/>
      <c r="BZ552" s="31"/>
      <c r="CD552" s="33"/>
    </row>
    <row r="553" ht="15.75" customHeight="1">
      <c r="R553" s="11"/>
      <c r="S553" s="13"/>
      <c r="T553" s="11"/>
      <c r="U553" s="11"/>
      <c r="V553" s="11"/>
      <c r="W553" s="11"/>
      <c r="X553" s="11"/>
      <c r="Y553" s="1"/>
      <c r="AB553" s="210"/>
      <c r="AC553" s="21"/>
      <c r="AD553" s="1"/>
      <c r="AE553" s="23"/>
      <c r="AF553" s="23"/>
      <c r="AG553" s="23"/>
      <c r="AH553" s="23"/>
      <c r="AJ553" s="28"/>
      <c r="AK553" s="28"/>
      <c r="AM553" s="28"/>
      <c r="AN553" s="28"/>
      <c r="AO553" s="28"/>
      <c r="AQ553" s="28"/>
      <c r="AR553" s="28"/>
      <c r="AX553" s="23"/>
      <c r="BE553" s="30"/>
      <c r="BZ553" s="31"/>
      <c r="CD553" s="33"/>
    </row>
    <row r="554" ht="15.75" customHeight="1">
      <c r="R554" s="11"/>
      <c r="S554" s="13"/>
      <c r="T554" s="11"/>
      <c r="U554" s="11"/>
      <c r="V554" s="11"/>
      <c r="W554" s="11"/>
      <c r="X554" s="11"/>
      <c r="Y554" s="1"/>
      <c r="AB554" s="210"/>
      <c r="AC554" s="21"/>
      <c r="AD554" s="1"/>
      <c r="AE554" s="23"/>
      <c r="AF554" s="23"/>
      <c r="AG554" s="23"/>
      <c r="AH554" s="23"/>
      <c r="AJ554" s="28"/>
      <c r="AK554" s="28"/>
      <c r="AM554" s="28"/>
      <c r="AN554" s="28"/>
      <c r="AO554" s="28"/>
      <c r="AQ554" s="28"/>
      <c r="AR554" s="28"/>
      <c r="AX554" s="23"/>
      <c r="BE554" s="30"/>
      <c r="BZ554" s="31"/>
      <c r="CD554" s="33"/>
    </row>
    <row r="555" ht="15.75" customHeight="1">
      <c r="R555" s="11"/>
      <c r="S555" s="13"/>
      <c r="T555" s="11"/>
      <c r="U555" s="11"/>
      <c r="V555" s="11"/>
      <c r="W555" s="11"/>
      <c r="X555" s="11"/>
      <c r="Y555" s="1"/>
      <c r="AB555" s="210"/>
      <c r="AC555" s="21"/>
      <c r="AD555" s="1"/>
      <c r="AE555" s="23"/>
      <c r="AF555" s="23"/>
      <c r="AG555" s="23"/>
      <c r="AH555" s="23"/>
      <c r="AJ555" s="28"/>
      <c r="AK555" s="28"/>
      <c r="AM555" s="28"/>
      <c r="AN555" s="28"/>
      <c r="AO555" s="28"/>
      <c r="AQ555" s="28"/>
      <c r="AR555" s="28"/>
      <c r="AX555" s="23"/>
      <c r="BE555" s="30"/>
      <c r="BZ555" s="31"/>
      <c r="CD555" s="33"/>
    </row>
    <row r="556" ht="15.75" customHeight="1">
      <c r="R556" s="11"/>
      <c r="S556" s="13"/>
      <c r="T556" s="11"/>
      <c r="U556" s="11"/>
      <c r="V556" s="11"/>
      <c r="W556" s="11"/>
      <c r="X556" s="11"/>
      <c r="Y556" s="1"/>
      <c r="AB556" s="210"/>
      <c r="AC556" s="21"/>
      <c r="AD556" s="1"/>
      <c r="AE556" s="23"/>
      <c r="AF556" s="23"/>
      <c r="AG556" s="23"/>
      <c r="AH556" s="23"/>
      <c r="AJ556" s="28"/>
      <c r="AK556" s="28"/>
      <c r="AM556" s="28"/>
      <c r="AN556" s="28"/>
      <c r="AO556" s="28"/>
      <c r="AQ556" s="28"/>
      <c r="AR556" s="28"/>
      <c r="AX556" s="23"/>
      <c r="BE556" s="30"/>
      <c r="BZ556" s="31"/>
      <c r="CD556" s="33"/>
    </row>
    <row r="557" ht="15.75" customHeight="1">
      <c r="R557" s="11"/>
      <c r="S557" s="13"/>
      <c r="T557" s="11"/>
      <c r="U557" s="11"/>
      <c r="V557" s="11"/>
      <c r="W557" s="11"/>
      <c r="X557" s="11"/>
      <c r="Y557" s="1"/>
      <c r="AB557" s="210"/>
      <c r="AC557" s="21"/>
      <c r="AD557" s="1"/>
      <c r="AE557" s="23"/>
      <c r="AF557" s="23"/>
      <c r="AG557" s="23"/>
      <c r="AH557" s="23"/>
      <c r="AJ557" s="28"/>
      <c r="AK557" s="28"/>
      <c r="AM557" s="28"/>
      <c r="AN557" s="28"/>
      <c r="AO557" s="28"/>
      <c r="AQ557" s="28"/>
      <c r="AR557" s="28"/>
      <c r="AX557" s="23"/>
      <c r="BE557" s="30"/>
      <c r="BZ557" s="31"/>
      <c r="CD557" s="33"/>
    </row>
    <row r="558" ht="15.75" customHeight="1">
      <c r="R558" s="11"/>
      <c r="S558" s="13"/>
      <c r="T558" s="11"/>
      <c r="U558" s="11"/>
      <c r="V558" s="11"/>
      <c r="W558" s="11"/>
      <c r="X558" s="11"/>
      <c r="Y558" s="1"/>
      <c r="AB558" s="210"/>
      <c r="AC558" s="21"/>
      <c r="AD558" s="1"/>
      <c r="AE558" s="23"/>
      <c r="AF558" s="23"/>
      <c r="AG558" s="23"/>
      <c r="AH558" s="23"/>
      <c r="AJ558" s="28"/>
      <c r="AK558" s="28"/>
      <c r="AM558" s="28"/>
      <c r="AN558" s="28"/>
      <c r="AO558" s="28"/>
      <c r="AQ558" s="28"/>
      <c r="AR558" s="28"/>
      <c r="AX558" s="23"/>
      <c r="BE558" s="30"/>
      <c r="BZ558" s="31"/>
      <c r="CD558" s="33"/>
    </row>
    <row r="559" ht="15.75" customHeight="1">
      <c r="R559" s="11"/>
      <c r="S559" s="13"/>
      <c r="T559" s="11"/>
      <c r="U559" s="11"/>
      <c r="V559" s="11"/>
      <c r="W559" s="11"/>
      <c r="X559" s="11"/>
      <c r="Y559" s="1"/>
      <c r="AB559" s="210"/>
      <c r="AC559" s="21"/>
      <c r="AD559" s="1"/>
      <c r="AE559" s="23"/>
      <c r="AF559" s="23"/>
      <c r="AG559" s="23"/>
      <c r="AH559" s="23"/>
      <c r="AJ559" s="28"/>
      <c r="AK559" s="28"/>
      <c r="AM559" s="28"/>
      <c r="AN559" s="28"/>
      <c r="AO559" s="28"/>
      <c r="AQ559" s="28"/>
      <c r="AR559" s="28"/>
      <c r="AX559" s="23"/>
      <c r="BE559" s="30"/>
      <c r="BZ559" s="31"/>
      <c r="CD559" s="33"/>
    </row>
    <row r="560" ht="15.75" customHeight="1">
      <c r="R560" s="11"/>
      <c r="S560" s="13"/>
      <c r="T560" s="11"/>
      <c r="U560" s="11"/>
      <c r="V560" s="11"/>
      <c r="W560" s="11"/>
      <c r="X560" s="11"/>
      <c r="Y560" s="1"/>
      <c r="AB560" s="210"/>
      <c r="AC560" s="21"/>
      <c r="AD560" s="1"/>
      <c r="AE560" s="23"/>
      <c r="AF560" s="23"/>
      <c r="AG560" s="23"/>
      <c r="AH560" s="23"/>
      <c r="AJ560" s="28"/>
      <c r="AK560" s="28"/>
      <c r="AM560" s="28"/>
      <c r="AN560" s="28"/>
      <c r="AO560" s="28"/>
      <c r="AQ560" s="28"/>
      <c r="AR560" s="28"/>
      <c r="AX560" s="23"/>
      <c r="BE560" s="30"/>
      <c r="BZ560" s="31"/>
      <c r="CD560" s="33"/>
    </row>
    <row r="561" ht="15.75" customHeight="1">
      <c r="R561" s="11"/>
      <c r="S561" s="13"/>
      <c r="T561" s="11"/>
      <c r="U561" s="11"/>
      <c r="V561" s="11"/>
      <c r="W561" s="11"/>
      <c r="X561" s="11"/>
      <c r="Y561" s="1"/>
      <c r="AB561" s="210"/>
      <c r="AC561" s="21"/>
      <c r="AD561" s="1"/>
      <c r="AE561" s="23"/>
      <c r="AF561" s="23"/>
      <c r="AG561" s="23"/>
      <c r="AH561" s="23"/>
      <c r="AJ561" s="28"/>
      <c r="AK561" s="28"/>
      <c r="AM561" s="28"/>
      <c r="AN561" s="28"/>
      <c r="AO561" s="28"/>
      <c r="AQ561" s="28"/>
      <c r="AR561" s="28"/>
      <c r="AX561" s="23"/>
      <c r="BE561" s="30"/>
      <c r="BZ561" s="31"/>
      <c r="CD561" s="33"/>
    </row>
    <row r="562" ht="15.75" customHeight="1">
      <c r="R562" s="11"/>
      <c r="S562" s="13"/>
      <c r="T562" s="11"/>
      <c r="U562" s="11"/>
      <c r="V562" s="11"/>
      <c r="W562" s="11"/>
      <c r="X562" s="11"/>
      <c r="Y562" s="1"/>
      <c r="AB562" s="210"/>
      <c r="AC562" s="21"/>
      <c r="AD562" s="1"/>
      <c r="AE562" s="23"/>
      <c r="AF562" s="23"/>
      <c r="AG562" s="23"/>
      <c r="AH562" s="23"/>
      <c r="AJ562" s="28"/>
      <c r="AK562" s="28"/>
      <c r="AM562" s="28"/>
      <c r="AN562" s="28"/>
      <c r="AO562" s="28"/>
      <c r="AQ562" s="28"/>
      <c r="AR562" s="28"/>
      <c r="AX562" s="23"/>
      <c r="BE562" s="30"/>
      <c r="BZ562" s="31"/>
      <c r="CD562" s="33"/>
    </row>
    <row r="563" ht="15.75" customHeight="1">
      <c r="R563" s="11"/>
      <c r="S563" s="13"/>
      <c r="T563" s="11"/>
      <c r="U563" s="11"/>
      <c r="V563" s="11"/>
      <c r="W563" s="11"/>
      <c r="X563" s="11"/>
      <c r="Y563" s="1"/>
      <c r="AB563" s="210"/>
      <c r="AC563" s="21"/>
      <c r="AD563" s="1"/>
      <c r="AE563" s="23"/>
      <c r="AF563" s="23"/>
      <c r="AG563" s="23"/>
      <c r="AH563" s="23"/>
      <c r="AJ563" s="28"/>
      <c r="AK563" s="28"/>
      <c r="AM563" s="28"/>
      <c r="AN563" s="28"/>
      <c r="AO563" s="28"/>
      <c r="AQ563" s="28"/>
      <c r="AR563" s="28"/>
      <c r="AX563" s="23"/>
      <c r="BE563" s="30"/>
      <c r="BZ563" s="31"/>
      <c r="CD563" s="33"/>
    </row>
    <row r="564" ht="15.75" customHeight="1">
      <c r="R564" s="11"/>
      <c r="S564" s="13"/>
      <c r="T564" s="11"/>
      <c r="U564" s="11"/>
      <c r="V564" s="11"/>
      <c r="W564" s="11"/>
      <c r="X564" s="11"/>
      <c r="Y564" s="1"/>
      <c r="AB564" s="210"/>
      <c r="AC564" s="21"/>
      <c r="AD564" s="1"/>
      <c r="AE564" s="23"/>
      <c r="AF564" s="23"/>
      <c r="AG564" s="23"/>
      <c r="AH564" s="23"/>
      <c r="AJ564" s="28"/>
      <c r="AK564" s="28"/>
      <c r="AM564" s="28"/>
      <c r="AN564" s="28"/>
      <c r="AO564" s="28"/>
      <c r="AQ564" s="28"/>
      <c r="AR564" s="28"/>
      <c r="AX564" s="23"/>
      <c r="BE564" s="30"/>
      <c r="BZ564" s="31"/>
      <c r="CD564" s="33"/>
    </row>
    <row r="565" ht="15.75" customHeight="1">
      <c r="R565" s="11"/>
      <c r="S565" s="13"/>
      <c r="T565" s="11"/>
      <c r="U565" s="11"/>
      <c r="V565" s="11"/>
      <c r="W565" s="11"/>
      <c r="X565" s="11"/>
      <c r="Y565" s="1"/>
      <c r="AB565" s="210"/>
      <c r="AC565" s="21"/>
      <c r="AD565" s="1"/>
      <c r="AE565" s="23"/>
      <c r="AF565" s="23"/>
      <c r="AG565" s="23"/>
      <c r="AH565" s="23"/>
      <c r="AJ565" s="28"/>
      <c r="AK565" s="28"/>
      <c r="AM565" s="28"/>
      <c r="AN565" s="28"/>
      <c r="AO565" s="28"/>
      <c r="AQ565" s="28"/>
      <c r="AR565" s="28"/>
      <c r="AX565" s="23"/>
      <c r="BE565" s="30"/>
      <c r="BZ565" s="31"/>
      <c r="CD565" s="33"/>
    </row>
    <row r="566" ht="15.75" customHeight="1">
      <c r="R566" s="11"/>
      <c r="S566" s="13"/>
      <c r="T566" s="11"/>
      <c r="U566" s="11"/>
      <c r="V566" s="11"/>
      <c r="W566" s="11"/>
      <c r="X566" s="11"/>
      <c r="Y566" s="1"/>
      <c r="AB566" s="210"/>
      <c r="AC566" s="21"/>
      <c r="AD566" s="1"/>
      <c r="AE566" s="23"/>
      <c r="AF566" s="23"/>
      <c r="AG566" s="23"/>
      <c r="AH566" s="23"/>
      <c r="AJ566" s="28"/>
      <c r="AK566" s="28"/>
      <c r="AM566" s="28"/>
      <c r="AN566" s="28"/>
      <c r="AO566" s="28"/>
      <c r="AQ566" s="28"/>
      <c r="AR566" s="28"/>
      <c r="AX566" s="23"/>
      <c r="BE566" s="30"/>
      <c r="BZ566" s="31"/>
      <c r="CD566" s="33"/>
    </row>
    <row r="567" ht="15.75" customHeight="1">
      <c r="R567" s="11"/>
      <c r="S567" s="13"/>
      <c r="T567" s="11"/>
      <c r="U567" s="11"/>
      <c r="V567" s="11"/>
      <c r="W567" s="11"/>
      <c r="X567" s="11"/>
      <c r="Y567" s="1"/>
      <c r="AB567" s="210"/>
      <c r="AC567" s="21"/>
      <c r="AD567" s="1"/>
      <c r="AE567" s="23"/>
      <c r="AF567" s="23"/>
      <c r="AG567" s="23"/>
      <c r="AH567" s="23"/>
      <c r="AJ567" s="28"/>
      <c r="AK567" s="28"/>
      <c r="AM567" s="28"/>
      <c r="AN567" s="28"/>
      <c r="AO567" s="28"/>
      <c r="AQ567" s="28"/>
      <c r="AR567" s="28"/>
      <c r="AX567" s="23"/>
      <c r="BE567" s="30"/>
      <c r="BZ567" s="31"/>
      <c r="CD567" s="33"/>
    </row>
    <row r="568" ht="15.75" customHeight="1">
      <c r="R568" s="11"/>
      <c r="S568" s="13"/>
      <c r="T568" s="11"/>
      <c r="U568" s="11"/>
      <c r="V568" s="11"/>
      <c r="W568" s="11"/>
      <c r="X568" s="11"/>
      <c r="Y568" s="1"/>
      <c r="AB568" s="210"/>
      <c r="AC568" s="21"/>
      <c r="AD568" s="1"/>
      <c r="AE568" s="23"/>
      <c r="AF568" s="23"/>
      <c r="AG568" s="23"/>
      <c r="AH568" s="23"/>
      <c r="AJ568" s="28"/>
      <c r="AK568" s="28"/>
      <c r="AM568" s="28"/>
      <c r="AN568" s="28"/>
      <c r="AO568" s="28"/>
      <c r="AQ568" s="28"/>
      <c r="AR568" s="28"/>
      <c r="AX568" s="23"/>
      <c r="BE568" s="30"/>
      <c r="BZ568" s="31"/>
      <c r="CD568" s="33"/>
    </row>
    <row r="569" ht="15.75" customHeight="1">
      <c r="R569" s="11"/>
      <c r="S569" s="13"/>
      <c r="T569" s="11"/>
      <c r="U569" s="11"/>
      <c r="V569" s="11"/>
      <c r="W569" s="11"/>
      <c r="X569" s="11"/>
      <c r="Y569" s="1"/>
      <c r="AB569" s="210"/>
      <c r="AC569" s="21"/>
      <c r="AD569" s="1"/>
      <c r="AE569" s="23"/>
      <c r="AF569" s="23"/>
      <c r="AG569" s="23"/>
      <c r="AH569" s="23"/>
      <c r="AJ569" s="28"/>
      <c r="AK569" s="28"/>
      <c r="AM569" s="28"/>
      <c r="AN569" s="28"/>
      <c r="AO569" s="28"/>
      <c r="AQ569" s="28"/>
      <c r="AR569" s="28"/>
      <c r="AX569" s="23"/>
      <c r="BE569" s="30"/>
      <c r="BZ569" s="31"/>
      <c r="CD569" s="33"/>
    </row>
    <row r="570" ht="15.75" customHeight="1">
      <c r="R570" s="11"/>
      <c r="S570" s="13"/>
      <c r="T570" s="11"/>
      <c r="U570" s="11"/>
      <c r="V570" s="11"/>
      <c r="W570" s="11"/>
      <c r="X570" s="11"/>
      <c r="Y570" s="1"/>
      <c r="AB570" s="210"/>
      <c r="AC570" s="21"/>
      <c r="AD570" s="1"/>
      <c r="AE570" s="23"/>
      <c r="AF570" s="23"/>
      <c r="AG570" s="23"/>
      <c r="AH570" s="23"/>
      <c r="AJ570" s="28"/>
      <c r="AK570" s="28"/>
      <c r="AM570" s="28"/>
      <c r="AN570" s="28"/>
      <c r="AO570" s="28"/>
      <c r="AQ570" s="28"/>
      <c r="AR570" s="28"/>
      <c r="AX570" s="23"/>
      <c r="BE570" s="30"/>
      <c r="BZ570" s="31"/>
      <c r="CD570" s="33"/>
    </row>
    <row r="571" ht="15.75" customHeight="1">
      <c r="R571" s="11"/>
      <c r="S571" s="13"/>
      <c r="T571" s="11"/>
      <c r="U571" s="11"/>
      <c r="V571" s="11"/>
      <c r="W571" s="11"/>
      <c r="X571" s="11"/>
      <c r="Y571" s="1"/>
      <c r="AB571" s="210"/>
      <c r="AC571" s="21"/>
      <c r="AD571" s="1"/>
      <c r="AE571" s="23"/>
      <c r="AF571" s="23"/>
      <c r="AG571" s="23"/>
      <c r="AH571" s="23"/>
      <c r="AJ571" s="28"/>
      <c r="AK571" s="28"/>
      <c r="AM571" s="28"/>
      <c r="AN571" s="28"/>
      <c r="AO571" s="28"/>
      <c r="AQ571" s="28"/>
      <c r="AR571" s="28"/>
      <c r="AX571" s="23"/>
      <c r="BE571" s="30"/>
      <c r="BZ571" s="31"/>
      <c r="CD571" s="33"/>
    </row>
    <row r="572" ht="15.75" customHeight="1">
      <c r="R572" s="11"/>
      <c r="S572" s="13"/>
      <c r="T572" s="11"/>
      <c r="U572" s="11"/>
      <c r="V572" s="11"/>
      <c r="W572" s="11"/>
      <c r="X572" s="11"/>
      <c r="Y572" s="1"/>
      <c r="AB572" s="210"/>
      <c r="AC572" s="21"/>
      <c r="AD572" s="1"/>
      <c r="AE572" s="23"/>
      <c r="AF572" s="23"/>
      <c r="AG572" s="23"/>
      <c r="AH572" s="23"/>
      <c r="AJ572" s="28"/>
      <c r="AK572" s="28"/>
      <c r="AM572" s="28"/>
      <c r="AN572" s="28"/>
      <c r="AO572" s="28"/>
      <c r="AQ572" s="28"/>
      <c r="AR572" s="28"/>
      <c r="AX572" s="23"/>
      <c r="BE572" s="30"/>
      <c r="BZ572" s="31"/>
      <c r="CD572" s="33"/>
    </row>
    <row r="573" ht="15.75" customHeight="1">
      <c r="R573" s="11"/>
      <c r="S573" s="13"/>
      <c r="T573" s="11"/>
      <c r="U573" s="11"/>
      <c r="V573" s="11"/>
      <c r="W573" s="11"/>
      <c r="X573" s="11"/>
      <c r="Y573" s="1"/>
      <c r="AB573" s="210"/>
      <c r="AC573" s="21"/>
      <c r="AD573" s="1"/>
      <c r="AE573" s="23"/>
      <c r="AF573" s="23"/>
      <c r="AG573" s="23"/>
      <c r="AH573" s="23"/>
      <c r="AJ573" s="28"/>
      <c r="AK573" s="28"/>
      <c r="AM573" s="28"/>
      <c r="AN573" s="28"/>
      <c r="AO573" s="28"/>
      <c r="AQ573" s="28"/>
      <c r="AR573" s="28"/>
      <c r="AX573" s="23"/>
      <c r="BE573" s="30"/>
      <c r="BZ573" s="31"/>
      <c r="CD573" s="33"/>
    </row>
    <row r="574" ht="15.75" customHeight="1">
      <c r="R574" s="11"/>
      <c r="S574" s="13"/>
      <c r="T574" s="11"/>
      <c r="U574" s="11"/>
      <c r="V574" s="11"/>
      <c r="W574" s="11"/>
      <c r="X574" s="11"/>
      <c r="Y574" s="1"/>
      <c r="AB574" s="210"/>
      <c r="AC574" s="21"/>
      <c r="AD574" s="1"/>
      <c r="AE574" s="23"/>
      <c r="AF574" s="23"/>
      <c r="AG574" s="23"/>
      <c r="AH574" s="23"/>
      <c r="AJ574" s="28"/>
      <c r="AK574" s="28"/>
      <c r="AM574" s="28"/>
      <c r="AN574" s="28"/>
      <c r="AO574" s="28"/>
      <c r="AQ574" s="28"/>
      <c r="AR574" s="28"/>
      <c r="AX574" s="23"/>
      <c r="BE574" s="30"/>
      <c r="BZ574" s="31"/>
      <c r="CD574" s="33"/>
    </row>
    <row r="575" ht="15.75" customHeight="1">
      <c r="R575" s="11"/>
      <c r="S575" s="13"/>
      <c r="T575" s="11"/>
      <c r="U575" s="11"/>
      <c r="V575" s="11"/>
      <c r="W575" s="11"/>
      <c r="X575" s="11"/>
      <c r="Y575" s="1"/>
      <c r="AB575" s="210"/>
      <c r="AC575" s="21"/>
      <c r="AD575" s="1"/>
      <c r="AE575" s="23"/>
      <c r="AF575" s="23"/>
      <c r="AG575" s="23"/>
      <c r="AH575" s="23"/>
      <c r="AJ575" s="28"/>
      <c r="AK575" s="28"/>
      <c r="AM575" s="28"/>
      <c r="AN575" s="28"/>
      <c r="AO575" s="28"/>
      <c r="AQ575" s="28"/>
      <c r="AR575" s="28"/>
      <c r="AX575" s="23"/>
      <c r="BE575" s="30"/>
      <c r="BZ575" s="31"/>
      <c r="CD575" s="33"/>
    </row>
    <row r="576" ht="15.75" customHeight="1">
      <c r="R576" s="11"/>
      <c r="S576" s="13"/>
      <c r="T576" s="11"/>
      <c r="U576" s="11"/>
      <c r="V576" s="11"/>
      <c r="W576" s="11"/>
      <c r="X576" s="11"/>
      <c r="Y576" s="1"/>
      <c r="AB576" s="210"/>
      <c r="AC576" s="21"/>
      <c r="AD576" s="1"/>
      <c r="AE576" s="23"/>
      <c r="AF576" s="23"/>
      <c r="AG576" s="23"/>
      <c r="AH576" s="23"/>
      <c r="AJ576" s="28"/>
      <c r="AK576" s="28"/>
      <c r="AM576" s="28"/>
      <c r="AN576" s="28"/>
      <c r="AO576" s="28"/>
      <c r="AQ576" s="28"/>
      <c r="AR576" s="28"/>
      <c r="AX576" s="23"/>
      <c r="BE576" s="30"/>
      <c r="BZ576" s="31"/>
      <c r="CD576" s="33"/>
    </row>
    <row r="577" ht="15.75" customHeight="1">
      <c r="R577" s="11"/>
      <c r="S577" s="13"/>
      <c r="T577" s="11"/>
      <c r="U577" s="11"/>
      <c r="V577" s="11"/>
      <c r="W577" s="11"/>
      <c r="X577" s="11"/>
      <c r="Y577" s="1"/>
      <c r="AB577" s="210"/>
      <c r="AC577" s="21"/>
      <c r="AD577" s="1"/>
      <c r="AE577" s="23"/>
      <c r="AF577" s="23"/>
      <c r="AG577" s="23"/>
      <c r="AH577" s="23"/>
      <c r="AJ577" s="28"/>
      <c r="AK577" s="28"/>
      <c r="AM577" s="28"/>
      <c r="AN577" s="28"/>
      <c r="AO577" s="28"/>
      <c r="AQ577" s="28"/>
      <c r="AR577" s="28"/>
      <c r="AX577" s="23"/>
      <c r="BE577" s="30"/>
      <c r="BZ577" s="31"/>
      <c r="CD577" s="33"/>
    </row>
    <row r="578" ht="15.75" customHeight="1">
      <c r="R578" s="11"/>
      <c r="S578" s="13"/>
      <c r="T578" s="11"/>
      <c r="U578" s="11"/>
      <c r="V578" s="11"/>
      <c r="W578" s="11"/>
      <c r="X578" s="11"/>
      <c r="Y578" s="1"/>
      <c r="AB578" s="210"/>
      <c r="AC578" s="21"/>
      <c r="AD578" s="1"/>
      <c r="AE578" s="23"/>
      <c r="AF578" s="23"/>
      <c r="AG578" s="23"/>
      <c r="AH578" s="23"/>
      <c r="AJ578" s="28"/>
      <c r="AK578" s="28"/>
      <c r="AM578" s="28"/>
      <c r="AN578" s="28"/>
      <c r="AO578" s="28"/>
      <c r="AQ578" s="28"/>
      <c r="AR578" s="28"/>
      <c r="AX578" s="23"/>
      <c r="BE578" s="30"/>
      <c r="BZ578" s="31"/>
      <c r="CD578" s="33"/>
    </row>
    <row r="579" ht="15.75" customHeight="1">
      <c r="R579" s="11"/>
      <c r="S579" s="13"/>
      <c r="T579" s="11"/>
      <c r="U579" s="11"/>
      <c r="V579" s="11"/>
      <c r="W579" s="11"/>
      <c r="X579" s="11"/>
      <c r="Y579" s="1"/>
      <c r="AB579" s="210"/>
      <c r="AC579" s="21"/>
      <c r="AD579" s="1"/>
      <c r="AE579" s="23"/>
      <c r="AF579" s="23"/>
      <c r="AG579" s="23"/>
      <c r="AH579" s="23"/>
      <c r="AJ579" s="28"/>
      <c r="AK579" s="28"/>
      <c r="AM579" s="28"/>
      <c r="AN579" s="28"/>
      <c r="AO579" s="28"/>
      <c r="AQ579" s="28"/>
      <c r="AR579" s="28"/>
      <c r="AX579" s="23"/>
      <c r="BE579" s="30"/>
      <c r="BZ579" s="31"/>
      <c r="CD579" s="33"/>
    </row>
    <row r="580" ht="15.75" customHeight="1">
      <c r="R580" s="11"/>
      <c r="S580" s="13"/>
      <c r="T580" s="11"/>
      <c r="U580" s="11"/>
      <c r="V580" s="11"/>
      <c r="W580" s="11"/>
      <c r="X580" s="11"/>
      <c r="Y580" s="1"/>
      <c r="AB580" s="210"/>
      <c r="AC580" s="21"/>
      <c r="AD580" s="1"/>
      <c r="AE580" s="23"/>
      <c r="AF580" s="23"/>
      <c r="AG580" s="23"/>
      <c r="AH580" s="23"/>
      <c r="AJ580" s="28"/>
      <c r="AK580" s="28"/>
      <c r="AM580" s="28"/>
      <c r="AN580" s="28"/>
      <c r="AO580" s="28"/>
      <c r="AQ580" s="28"/>
      <c r="AR580" s="28"/>
      <c r="AX580" s="23"/>
      <c r="BE580" s="30"/>
      <c r="BZ580" s="31"/>
      <c r="CD580" s="33"/>
    </row>
    <row r="581" ht="15.75" customHeight="1">
      <c r="R581" s="11"/>
      <c r="S581" s="13"/>
      <c r="T581" s="11"/>
      <c r="U581" s="11"/>
      <c r="V581" s="11"/>
      <c r="W581" s="11"/>
      <c r="X581" s="11"/>
      <c r="Y581" s="1"/>
      <c r="AB581" s="210"/>
      <c r="AC581" s="21"/>
      <c r="AD581" s="1"/>
      <c r="AE581" s="23"/>
      <c r="AF581" s="23"/>
      <c r="AG581" s="23"/>
      <c r="AH581" s="23"/>
      <c r="AJ581" s="28"/>
      <c r="AK581" s="28"/>
      <c r="AM581" s="28"/>
      <c r="AN581" s="28"/>
      <c r="AO581" s="28"/>
      <c r="AQ581" s="28"/>
      <c r="AR581" s="28"/>
      <c r="AX581" s="23"/>
      <c r="BE581" s="30"/>
      <c r="BZ581" s="31"/>
      <c r="CD581" s="33"/>
    </row>
    <row r="582" ht="15.75" customHeight="1">
      <c r="R582" s="11"/>
      <c r="S582" s="13"/>
      <c r="T582" s="11"/>
      <c r="U582" s="11"/>
      <c r="V582" s="11"/>
      <c r="W582" s="11"/>
      <c r="X582" s="11"/>
      <c r="Y582" s="1"/>
      <c r="AB582" s="210"/>
      <c r="AC582" s="21"/>
      <c r="AD582" s="1"/>
      <c r="AE582" s="23"/>
      <c r="AF582" s="23"/>
      <c r="AG582" s="23"/>
      <c r="AH582" s="23"/>
      <c r="AJ582" s="28"/>
      <c r="AK582" s="28"/>
      <c r="AM582" s="28"/>
      <c r="AN582" s="28"/>
      <c r="AO582" s="28"/>
      <c r="AQ582" s="28"/>
      <c r="AR582" s="28"/>
      <c r="AX582" s="23"/>
      <c r="BE582" s="30"/>
      <c r="BZ582" s="31"/>
      <c r="CD582" s="33"/>
    </row>
    <row r="583" ht="15.75" customHeight="1">
      <c r="R583" s="11"/>
      <c r="S583" s="13"/>
      <c r="T583" s="11"/>
      <c r="U583" s="11"/>
      <c r="V583" s="11"/>
      <c r="W583" s="11"/>
      <c r="X583" s="11"/>
      <c r="Y583" s="1"/>
      <c r="AB583" s="210"/>
      <c r="AC583" s="21"/>
      <c r="AD583" s="1"/>
      <c r="AE583" s="23"/>
      <c r="AF583" s="23"/>
      <c r="AG583" s="23"/>
      <c r="AH583" s="23"/>
      <c r="AJ583" s="28"/>
      <c r="AK583" s="28"/>
      <c r="AM583" s="28"/>
      <c r="AN583" s="28"/>
      <c r="AO583" s="28"/>
      <c r="AQ583" s="28"/>
      <c r="AR583" s="28"/>
      <c r="AX583" s="23"/>
      <c r="BE583" s="30"/>
      <c r="BZ583" s="31"/>
      <c r="CD583" s="33"/>
    </row>
    <row r="584" ht="15.75" customHeight="1">
      <c r="R584" s="11"/>
      <c r="S584" s="13"/>
      <c r="T584" s="11"/>
      <c r="U584" s="11"/>
      <c r="V584" s="11"/>
      <c r="W584" s="11"/>
      <c r="X584" s="11"/>
      <c r="Y584" s="1"/>
      <c r="AB584" s="210"/>
      <c r="AC584" s="21"/>
      <c r="AD584" s="1"/>
      <c r="AE584" s="23"/>
      <c r="AF584" s="23"/>
      <c r="AG584" s="23"/>
      <c r="AH584" s="23"/>
      <c r="AJ584" s="28"/>
      <c r="AK584" s="28"/>
      <c r="AM584" s="28"/>
      <c r="AN584" s="28"/>
      <c r="AO584" s="28"/>
      <c r="AQ584" s="28"/>
      <c r="AR584" s="28"/>
      <c r="AX584" s="23"/>
      <c r="BE584" s="30"/>
      <c r="BZ584" s="31"/>
      <c r="CD584" s="33"/>
    </row>
    <row r="585" ht="15.75" customHeight="1">
      <c r="R585" s="11"/>
      <c r="S585" s="13"/>
      <c r="T585" s="11"/>
      <c r="U585" s="11"/>
      <c r="V585" s="11"/>
      <c r="W585" s="11"/>
      <c r="X585" s="11"/>
      <c r="Y585" s="1"/>
      <c r="AB585" s="210"/>
      <c r="AC585" s="21"/>
      <c r="AD585" s="1"/>
      <c r="AE585" s="23"/>
      <c r="AF585" s="23"/>
      <c r="AG585" s="23"/>
      <c r="AH585" s="23"/>
      <c r="AJ585" s="28"/>
      <c r="AK585" s="28"/>
      <c r="AM585" s="28"/>
      <c r="AN585" s="28"/>
      <c r="AO585" s="28"/>
      <c r="AQ585" s="28"/>
      <c r="AR585" s="28"/>
      <c r="AX585" s="23"/>
      <c r="BE585" s="30"/>
      <c r="BZ585" s="31"/>
      <c r="CD585" s="33"/>
    </row>
    <row r="586" ht="15.75" customHeight="1">
      <c r="R586" s="11"/>
      <c r="S586" s="13"/>
      <c r="T586" s="11"/>
      <c r="U586" s="11"/>
      <c r="V586" s="11"/>
      <c r="W586" s="11"/>
      <c r="X586" s="11"/>
      <c r="Y586" s="1"/>
      <c r="AB586" s="210"/>
      <c r="AC586" s="21"/>
      <c r="AD586" s="1"/>
      <c r="AE586" s="23"/>
      <c r="AF586" s="23"/>
      <c r="AG586" s="23"/>
      <c r="AH586" s="23"/>
      <c r="AJ586" s="28"/>
      <c r="AK586" s="28"/>
      <c r="AM586" s="28"/>
      <c r="AN586" s="28"/>
      <c r="AO586" s="28"/>
      <c r="AQ586" s="28"/>
      <c r="AR586" s="28"/>
      <c r="AX586" s="23"/>
      <c r="BE586" s="30"/>
      <c r="BZ586" s="31"/>
      <c r="CD586" s="33"/>
    </row>
    <row r="587" ht="15.75" customHeight="1">
      <c r="R587" s="11"/>
      <c r="S587" s="13"/>
      <c r="T587" s="11"/>
      <c r="U587" s="11"/>
      <c r="V587" s="11"/>
      <c r="W587" s="11"/>
      <c r="X587" s="11"/>
      <c r="Y587" s="1"/>
      <c r="AB587" s="210"/>
      <c r="AC587" s="21"/>
      <c r="AD587" s="1"/>
      <c r="AE587" s="23"/>
      <c r="AF587" s="23"/>
      <c r="AG587" s="23"/>
      <c r="AH587" s="23"/>
      <c r="AJ587" s="28"/>
      <c r="AK587" s="28"/>
      <c r="AM587" s="28"/>
      <c r="AN587" s="28"/>
      <c r="AO587" s="28"/>
      <c r="AQ587" s="28"/>
      <c r="AR587" s="28"/>
      <c r="AX587" s="23"/>
      <c r="BE587" s="30"/>
      <c r="BZ587" s="31"/>
      <c r="CD587" s="33"/>
    </row>
    <row r="588" ht="15.75" customHeight="1">
      <c r="R588" s="11"/>
      <c r="S588" s="13"/>
      <c r="T588" s="11"/>
      <c r="U588" s="11"/>
      <c r="V588" s="11"/>
      <c r="W588" s="11"/>
      <c r="X588" s="11"/>
      <c r="Y588" s="1"/>
      <c r="AB588" s="210"/>
      <c r="AC588" s="21"/>
      <c r="AD588" s="1"/>
      <c r="AE588" s="23"/>
      <c r="AF588" s="23"/>
      <c r="AG588" s="23"/>
      <c r="AH588" s="23"/>
      <c r="AJ588" s="28"/>
      <c r="AK588" s="28"/>
      <c r="AM588" s="28"/>
      <c r="AN588" s="28"/>
      <c r="AO588" s="28"/>
      <c r="AQ588" s="28"/>
      <c r="AR588" s="28"/>
      <c r="AX588" s="23"/>
      <c r="BE588" s="30"/>
      <c r="BZ588" s="31"/>
      <c r="CD588" s="33"/>
    </row>
    <row r="589" ht="15.75" customHeight="1">
      <c r="R589" s="11"/>
      <c r="S589" s="13"/>
      <c r="T589" s="11"/>
      <c r="U589" s="11"/>
      <c r="V589" s="11"/>
      <c r="W589" s="11"/>
      <c r="X589" s="11"/>
      <c r="Y589" s="1"/>
      <c r="AB589" s="210"/>
      <c r="AC589" s="21"/>
      <c r="AD589" s="1"/>
      <c r="AE589" s="23"/>
      <c r="AF589" s="23"/>
      <c r="AG589" s="23"/>
      <c r="AH589" s="23"/>
      <c r="AJ589" s="28"/>
      <c r="AK589" s="28"/>
      <c r="AM589" s="28"/>
      <c r="AN589" s="28"/>
      <c r="AO589" s="28"/>
      <c r="AQ589" s="28"/>
      <c r="AR589" s="28"/>
      <c r="AX589" s="23"/>
      <c r="BE589" s="30"/>
      <c r="BZ589" s="31"/>
      <c r="CD589" s="33"/>
    </row>
    <row r="590" ht="15.75" customHeight="1">
      <c r="R590" s="11"/>
      <c r="S590" s="13"/>
      <c r="T590" s="11"/>
      <c r="U590" s="11"/>
      <c r="V590" s="11"/>
      <c r="W590" s="11"/>
      <c r="X590" s="11"/>
      <c r="Y590" s="1"/>
      <c r="AB590" s="210"/>
      <c r="AC590" s="21"/>
      <c r="AD590" s="1"/>
      <c r="AE590" s="23"/>
      <c r="AF590" s="23"/>
      <c r="AG590" s="23"/>
      <c r="AH590" s="23"/>
      <c r="AJ590" s="28"/>
      <c r="AK590" s="28"/>
      <c r="AM590" s="28"/>
      <c r="AN590" s="28"/>
      <c r="AO590" s="28"/>
      <c r="AQ590" s="28"/>
      <c r="AR590" s="28"/>
      <c r="AX590" s="23"/>
      <c r="BE590" s="30"/>
      <c r="BZ590" s="31"/>
      <c r="CD590" s="33"/>
    </row>
    <row r="591" ht="15.75" customHeight="1">
      <c r="R591" s="11"/>
      <c r="S591" s="13"/>
      <c r="T591" s="11"/>
      <c r="U591" s="11"/>
      <c r="V591" s="11"/>
      <c r="W591" s="11"/>
      <c r="X591" s="11"/>
      <c r="Y591" s="1"/>
      <c r="AB591" s="210"/>
      <c r="AC591" s="21"/>
      <c r="AD591" s="1"/>
      <c r="AE591" s="23"/>
      <c r="AF591" s="23"/>
      <c r="AG591" s="23"/>
      <c r="AH591" s="23"/>
      <c r="AJ591" s="28"/>
      <c r="AK591" s="28"/>
      <c r="AM591" s="28"/>
      <c r="AN591" s="28"/>
      <c r="AO591" s="28"/>
      <c r="AQ591" s="28"/>
      <c r="AR591" s="28"/>
      <c r="AX591" s="23"/>
      <c r="BE591" s="30"/>
      <c r="BZ591" s="31"/>
      <c r="CD591" s="33"/>
    </row>
    <row r="592" ht="15.75" customHeight="1">
      <c r="R592" s="11"/>
      <c r="S592" s="13"/>
      <c r="T592" s="11"/>
      <c r="U592" s="11"/>
      <c r="V592" s="11"/>
      <c r="W592" s="11"/>
      <c r="X592" s="11"/>
      <c r="Y592" s="1"/>
      <c r="AB592" s="210"/>
      <c r="AC592" s="21"/>
      <c r="AD592" s="1"/>
      <c r="AE592" s="23"/>
      <c r="AF592" s="23"/>
      <c r="AG592" s="23"/>
      <c r="AH592" s="23"/>
      <c r="AJ592" s="28"/>
      <c r="AK592" s="28"/>
      <c r="AM592" s="28"/>
      <c r="AN592" s="28"/>
      <c r="AO592" s="28"/>
      <c r="AQ592" s="28"/>
      <c r="AR592" s="28"/>
      <c r="AX592" s="23"/>
      <c r="BE592" s="30"/>
      <c r="BZ592" s="31"/>
      <c r="CD592" s="33"/>
    </row>
    <row r="593" ht="15.75" customHeight="1">
      <c r="R593" s="11"/>
      <c r="S593" s="13"/>
      <c r="T593" s="11"/>
      <c r="U593" s="11"/>
      <c r="V593" s="11"/>
      <c r="W593" s="11"/>
      <c r="X593" s="11"/>
      <c r="Y593" s="1"/>
      <c r="AB593" s="210"/>
      <c r="AC593" s="21"/>
      <c r="AD593" s="1"/>
      <c r="AE593" s="23"/>
      <c r="AF593" s="23"/>
      <c r="AG593" s="23"/>
      <c r="AH593" s="23"/>
      <c r="AJ593" s="28"/>
      <c r="AK593" s="28"/>
      <c r="AM593" s="28"/>
      <c r="AN593" s="28"/>
      <c r="AO593" s="28"/>
      <c r="AQ593" s="28"/>
      <c r="AR593" s="28"/>
      <c r="AX593" s="23"/>
      <c r="BE593" s="30"/>
      <c r="BZ593" s="31"/>
      <c r="CD593" s="33"/>
    </row>
    <row r="594" ht="15.75" customHeight="1">
      <c r="R594" s="11"/>
      <c r="S594" s="13"/>
      <c r="T594" s="11"/>
      <c r="U594" s="11"/>
      <c r="V594" s="11"/>
      <c r="W594" s="11"/>
      <c r="X594" s="11"/>
      <c r="Y594" s="1"/>
      <c r="AB594" s="210"/>
      <c r="AC594" s="21"/>
      <c r="AD594" s="1"/>
      <c r="AE594" s="23"/>
      <c r="AF594" s="23"/>
      <c r="AG594" s="23"/>
      <c r="AH594" s="23"/>
      <c r="AJ594" s="28"/>
      <c r="AK594" s="28"/>
      <c r="AM594" s="28"/>
      <c r="AN594" s="28"/>
      <c r="AO594" s="28"/>
      <c r="AQ594" s="28"/>
      <c r="AR594" s="28"/>
      <c r="AX594" s="23"/>
      <c r="BE594" s="30"/>
      <c r="BZ594" s="31"/>
      <c r="CD594" s="33"/>
    </row>
    <row r="595" ht="15.75" customHeight="1">
      <c r="R595" s="11"/>
      <c r="S595" s="13"/>
      <c r="T595" s="11"/>
      <c r="U595" s="11"/>
      <c r="V595" s="11"/>
      <c r="W595" s="11"/>
      <c r="X595" s="11"/>
      <c r="Y595" s="1"/>
      <c r="AB595" s="210"/>
      <c r="AC595" s="21"/>
      <c r="AD595" s="1"/>
      <c r="AE595" s="23"/>
      <c r="AF595" s="23"/>
      <c r="AG595" s="23"/>
      <c r="AH595" s="23"/>
      <c r="AJ595" s="28"/>
      <c r="AK595" s="28"/>
      <c r="AM595" s="28"/>
      <c r="AN595" s="28"/>
      <c r="AO595" s="28"/>
      <c r="AQ595" s="28"/>
      <c r="AR595" s="28"/>
      <c r="AX595" s="23"/>
      <c r="BE595" s="30"/>
      <c r="BZ595" s="31"/>
      <c r="CD595" s="33"/>
    </row>
    <row r="596" ht="15.75" customHeight="1">
      <c r="R596" s="11"/>
      <c r="S596" s="13"/>
      <c r="T596" s="11"/>
      <c r="U596" s="11"/>
      <c r="V596" s="11"/>
      <c r="W596" s="11"/>
      <c r="X596" s="11"/>
      <c r="Y596" s="1"/>
      <c r="AB596" s="210"/>
      <c r="AC596" s="21"/>
      <c r="AD596" s="1"/>
      <c r="AE596" s="23"/>
      <c r="AF596" s="23"/>
      <c r="AG596" s="23"/>
      <c r="AH596" s="23"/>
      <c r="AJ596" s="28"/>
      <c r="AK596" s="28"/>
      <c r="AM596" s="28"/>
      <c r="AN596" s="28"/>
      <c r="AO596" s="28"/>
      <c r="AQ596" s="28"/>
      <c r="AR596" s="28"/>
      <c r="AX596" s="23"/>
      <c r="BE596" s="30"/>
      <c r="BZ596" s="31"/>
      <c r="CD596" s="33"/>
    </row>
    <row r="597" ht="15.75" customHeight="1">
      <c r="R597" s="11"/>
      <c r="S597" s="13"/>
      <c r="T597" s="11"/>
      <c r="U597" s="11"/>
      <c r="V597" s="11"/>
      <c r="W597" s="11"/>
      <c r="X597" s="11"/>
      <c r="Y597" s="1"/>
      <c r="AB597" s="210"/>
      <c r="AC597" s="21"/>
      <c r="AD597" s="1"/>
      <c r="AE597" s="23"/>
      <c r="AF597" s="23"/>
      <c r="AG597" s="23"/>
      <c r="AH597" s="23"/>
      <c r="AJ597" s="28"/>
      <c r="AK597" s="28"/>
      <c r="AM597" s="28"/>
      <c r="AN597" s="28"/>
      <c r="AO597" s="28"/>
      <c r="AQ597" s="28"/>
      <c r="AR597" s="28"/>
      <c r="AX597" s="23"/>
      <c r="BE597" s="30"/>
      <c r="BZ597" s="31"/>
      <c r="CD597" s="33"/>
    </row>
    <row r="598" ht="15.75" customHeight="1">
      <c r="R598" s="11"/>
      <c r="S598" s="13"/>
      <c r="T598" s="11"/>
      <c r="U598" s="11"/>
      <c r="V598" s="11"/>
      <c r="W598" s="11"/>
      <c r="X598" s="11"/>
      <c r="Y598" s="1"/>
      <c r="AB598" s="210"/>
      <c r="AC598" s="21"/>
      <c r="AD598" s="1"/>
      <c r="AE598" s="23"/>
      <c r="AF598" s="23"/>
      <c r="AG598" s="23"/>
      <c r="AH598" s="23"/>
      <c r="AJ598" s="28"/>
      <c r="AK598" s="28"/>
      <c r="AM598" s="28"/>
      <c r="AN598" s="28"/>
      <c r="AO598" s="28"/>
      <c r="AQ598" s="28"/>
      <c r="AR598" s="28"/>
      <c r="AX598" s="23"/>
      <c r="BE598" s="30"/>
      <c r="BZ598" s="31"/>
      <c r="CD598" s="33"/>
    </row>
    <row r="599" ht="15.75" customHeight="1">
      <c r="R599" s="11"/>
      <c r="S599" s="13"/>
      <c r="T599" s="11"/>
      <c r="U599" s="11"/>
      <c r="V599" s="11"/>
      <c r="W599" s="11"/>
      <c r="X599" s="11"/>
      <c r="Y599" s="1"/>
      <c r="AB599" s="210"/>
      <c r="AC599" s="21"/>
      <c r="AD599" s="1"/>
      <c r="AE599" s="23"/>
      <c r="AF599" s="23"/>
      <c r="AG599" s="23"/>
      <c r="AH599" s="23"/>
      <c r="AJ599" s="28"/>
      <c r="AK599" s="28"/>
      <c r="AM599" s="28"/>
      <c r="AN599" s="28"/>
      <c r="AO599" s="28"/>
      <c r="AQ599" s="28"/>
      <c r="AR599" s="28"/>
      <c r="AX599" s="23"/>
      <c r="BE599" s="30"/>
      <c r="BZ599" s="31"/>
      <c r="CD599" s="33"/>
    </row>
    <row r="600" ht="15.75" customHeight="1">
      <c r="R600" s="11"/>
      <c r="S600" s="13"/>
      <c r="T600" s="11"/>
      <c r="U600" s="11"/>
      <c r="V600" s="11"/>
      <c r="W600" s="11"/>
      <c r="X600" s="11"/>
      <c r="Y600" s="1"/>
      <c r="AB600" s="210"/>
      <c r="AC600" s="21"/>
      <c r="AD600" s="1"/>
      <c r="AE600" s="23"/>
      <c r="AF600" s="23"/>
      <c r="AG600" s="23"/>
      <c r="AH600" s="23"/>
      <c r="AJ600" s="28"/>
      <c r="AK600" s="28"/>
      <c r="AM600" s="28"/>
      <c r="AN600" s="28"/>
      <c r="AO600" s="28"/>
      <c r="AQ600" s="28"/>
      <c r="AR600" s="28"/>
      <c r="AX600" s="23"/>
      <c r="BE600" s="30"/>
      <c r="BZ600" s="31"/>
      <c r="CD600" s="33"/>
    </row>
    <row r="601" ht="15.75" customHeight="1">
      <c r="R601" s="11"/>
      <c r="S601" s="13"/>
      <c r="T601" s="11"/>
      <c r="U601" s="11"/>
      <c r="V601" s="11"/>
      <c r="W601" s="11"/>
      <c r="X601" s="11"/>
      <c r="Y601" s="1"/>
      <c r="AB601" s="210"/>
      <c r="AC601" s="21"/>
      <c r="AD601" s="1"/>
      <c r="AE601" s="23"/>
      <c r="AF601" s="23"/>
      <c r="AG601" s="23"/>
      <c r="AH601" s="23"/>
      <c r="AJ601" s="28"/>
      <c r="AK601" s="28"/>
      <c r="AM601" s="28"/>
      <c r="AN601" s="28"/>
      <c r="AO601" s="28"/>
      <c r="AQ601" s="28"/>
      <c r="AR601" s="28"/>
      <c r="AX601" s="23"/>
      <c r="BE601" s="30"/>
      <c r="BZ601" s="31"/>
      <c r="CD601" s="33"/>
    </row>
    <row r="602" ht="15.75" customHeight="1">
      <c r="R602" s="11"/>
      <c r="S602" s="13"/>
      <c r="T602" s="11"/>
      <c r="U602" s="11"/>
      <c r="V602" s="11"/>
      <c r="W602" s="11"/>
      <c r="X602" s="11"/>
      <c r="Y602" s="1"/>
      <c r="AB602" s="210"/>
      <c r="AC602" s="21"/>
      <c r="AD602" s="1"/>
      <c r="AE602" s="23"/>
      <c r="AF602" s="23"/>
      <c r="AG602" s="23"/>
      <c r="AH602" s="23"/>
      <c r="AJ602" s="28"/>
      <c r="AK602" s="28"/>
      <c r="AM602" s="28"/>
      <c r="AN602" s="28"/>
      <c r="AO602" s="28"/>
      <c r="AQ602" s="28"/>
      <c r="AR602" s="28"/>
      <c r="AX602" s="23"/>
      <c r="BE602" s="30"/>
      <c r="BZ602" s="31"/>
      <c r="CD602" s="33"/>
    </row>
    <row r="603" ht="15.75" customHeight="1">
      <c r="R603" s="11"/>
      <c r="S603" s="13"/>
      <c r="T603" s="11"/>
      <c r="U603" s="11"/>
      <c r="V603" s="11"/>
      <c r="W603" s="11"/>
      <c r="X603" s="11"/>
      <c r="Y603" s="1"/>
      <c r="AB603" s="210"/>
      <c r="AC603" s="21"/>
      <c r="AD603" s="1"/>
      <c r="AE603" s="23"/>
      <c r="AF603" s="23"/>
      <c r="AG603" s="23"/>
      <c r="AH603" s="23"/>
      <c r="AJ603" s="28"/>
      <c r="AK603" s="28"/>
      <c r="AM603" s="28"/>
      <c r="AN603" s="28"/>
      <c r="AO603" s="28"/>
      <c r="AQ603" s="28"/>
      <c r="AR603" s="28"/>
      <c r="AX603" s="23"/>
      <c r="BE603" s="30"/>
      <c r="BZ603" s="31"/>
      <c r="CD603" s="33"/>
    </row>
    <row r="604" ht="15.75" customHeight="1">
      <c r="R604" s="11"/>
      <c r="S604" s="13"/>
      <c r="T604" s="11"/>
      <c r="U604" s="11"/>
      <c r="V604" s="11"/>
      <c r="W604" s="11"/>
      <c r="X604" s="11"/>
      <c r="Y604" s="1"/>
      <c r="AB604" s="210"/>
      <c r="AC604" s="21"/>
      <c r="AD604" s="1"/>
      <c r="AE604" s="23"/>
      <c r="AF604" s="23"/>
      <c r="AG604" s="23"/>
      <c r="AH604" s="23"/>
      <c r="AJ604" s="28"/>
      <c r="AK604" s="28"/>
      <c r="AM604" s="28"/>
      <c r="AN604" s="28"/>
      <c r="AO604" s="28"/>
      <c r="AQ604" s="28"/>
      <c r="AR604" s="28"/>
      <c r="AX604" s="23"/>
      <c r="BE604" s="30"/>
      <c r="BZ604" s="31"/>
      <c r="CD604" s="33"/>
    </row>
    <row r="605" ht="15.75" customHeight="1">
      <c r="R605" s="11"/>
      <c r="S605" s="13"/>
      <c r="T605" s="11"/>
      <c r="U605" s="11"/>
      <c r="V605" s="11"/>
      <c r="W605" s="11"/>
      <c r="X605" s="11"/>
      <c r="Y605" s="1"/>
      <c r="AB605" s="210"/>
      <c r="AC605" s="21"/>
      <c r="AD605" s="1"/>
      <c r="AE605" s="23"/>
      <c r="AF605" s="23"/>
      <c r="AG605" s="23"/>
      <c r="AH605" s="23"/>
      <c r="AJ605" s="28"/>
      <c r="AK605" s="28"/>
      <c r="AM605" s="28"/>
      <c r="AN605" s="28"/>
      <c r="AO605" s="28"/>
      <c r="AQ605" s="28"/>
      <c r="AR605" s="28"/>
      <c r="AX605" s="23"/>
      <c r="BE605" s="30"/>
      <c r="BZ605" s="31"/>
      <c r="CD605" s="33"/>
    </row>
    <row r="606" ht="15.75" customHeight="1">
      <c r="R606" s="11"/>
      <c r="S606" s="13"/>
      <c r="T606" s="11"/>
      <c r="U606" s="11"/>
      <c r="V606" s="11"/>
      <c r="W606" s="11"/>
      <c r="X606" s="11"/>
      <c r="Y606" s="1"/>
      <c r="AB606" s="210"/>
      <c r="AC606" s="21"/>
      <c r="AD606" s="1"/>
      <c r="AE606" s="23"/>
      <c r="AF606" s="23"/>
      <c r="AG606" s="23"/>
      <c r="AH606" s="23"/>
      <c r="AJ606" s="28"/>
      <c r="AK606" s="28"/>
      <c r="AM606" s="28"/>
      <c r="AN606" s="28"/>
      <c r="AO606" s="28"/>
      <c r="AQ606" s="28"/>
      <c r="AR606" s="28"/>
      <c r="AX606" s="23"/>
      <c r="BE606" s="30"/>
      <c r="BZ606" s="31"/>
      <c r="CD606" s="33"/>
    </row>
    <row r="607" ht="15.75" customHeight="1">
      <c r="R607" s="11"/>
      <c r="S607" s="13"/>
      <c r="T607" s="11"/>
      <c r="U607" s="11"/>
      <c r="V607" s="11"/>
      <c r="W607" s="11"/>
      <c r="X607" s="11"/>
      <c r="Y607" s="1"/>
      <c r="AB607" s="210"/>
      <c r="AC607" s="21"/>
      <c r="AD607" s="1"/>
      <c r="AE607" s="23"/>
      <c r="AF607" s="23"/>
      <c r="AG607" s="23"/>
      <c r="AH607" s="23"/>
      <c r="AJ607" s="28"/>
      <c r="AK607" s="28"/>
      <c r="AM607" s="28"/>
      <c r="AN607" s="28"/>
      <c r="AO607" s="28"/>
      <c r="AQ607" s="28"/>
      <c r="AR607" s="28"/>
      <c r="AX607" s="23"/>
      <c r="BE607" s="30"/>
      <c r="BZ607" s="31"/>
      <c r="CD607" s="33"/>
    </row>
    <row r="608" ht="15.75" customHeight="1">
      <c r="R608" s="11"/>
      <c r="S608" s="13"/>
      <c r="T608" s="11"/>
      <c r="U608" s="11"/>
      <c r="V608" s="11"/>
      <c r="W608" s="11"/>
      <c r="X608" s="11"/>
      <c r="Y608" s="1"/>
      <c r="AB608" s="210"/>
      <c r="AC608" s="21"/>
      <c r="AD608" s="1"/>
      <c r="AE608" s="23"/>
      <c r="AF608" s="23"/>
      <c r="AG608" s="23"/>
      <c r="AH608" s="23"/>
      <c r="AJ608" s="28"/>
      <c r="AK608" s="28"/>
      <c r="AM608" s="28"/>
      <c r="AN608" s="28"/>
      <c r="AO608" s="28"/>
      <c r="AQ608" s="28"/>
      <c r="AR608" s="28"/>
      <c r="AX608" s="23"/>
      <c r="BE608" s="30"/>
      <c r="BZ608" s="31"/>
      <c r="CD608" s="33"/>
    </row>
    <row r="609" ht="15.75" customHeight="1">
      <c r="R609" s="11"/>
      <c r="S609" s="13"/>
      <c r="T609" s="11"/>
      <c r="U609" s="11"/>
      <c r="V609" s="11"/>
      <c r="W609" s="11"/>
      <c r="X609" s="11"/>
      <c r="Y609" s="1"/>
      <c r="AB609" s="210"/>
      <c r="AC609" s="21"/>
      <c r="AD609" s="1"/>
      <c r="AE609" s="23"/>
      <c r="AF609" s="23"/>
      <c r="AG609" s="23"/>
      <c r="AH609" s="23"/>
      <c r="AJ609" s="28"/>
      <c r="AK609" s="28"/>
      <c r="AM609" s="28"/>
      <c r="AN609" s="28"/>
      <c r="AO609" s="28"/>
      <c r="AQ609" s="28"/>
      <c r="AR609" s="28"/>
      <c r="AX609" s="23"/>
      <c r="BE609" s="30"/>
      <c r="BZ609" s="31"/>
      <c r="CD609" s="33"/>
    </row>
    <row r="610" ht="15.75" customHeight="1">
      <c r="R610" s="11"/>
      <c r="S610" s="13"/>
      <c r="T610" s="11"/>
      <c r="U610" s="11"/>
      <c r="V610" s="11"/>
      <c r="W610" s="11"/>
      <c r="X610" s="11"/>
      <c r="Y610" s="1"/>
      <c r="AB610" s="210"/>
      <c r="AC610" s="21"/>
      <c r="AD610" s="1"/>
      <c r="AE610" s="23"/>
      <c r="AF610" s="23"/>
      <c r="AG610" s="23"/>
      <c r="AH610" s="23"/>
      <c r="AJ610" s="28"/>
      <c r="AK610" s="28"/>
      <c r="AM610" s="28"/>
      <c r="AN610" s="28"/>
      <c r="AO610" s="28"/>
      <c r="AQ610" s="28"/>
      <c r="AR610" s="28"/>
      <c r="AX610" s="23"/>
      <c r="BE610" s="30"/>
      <c r="BZ610" s="31"/>
      <c r="CD610" s="33"/>
    </row>
    <row r="611" ht="15.75" customHeight="1">
      <c r="R611" s="11"/>
      <c r="S611" s="13"/>
      <c r="T611" s="11"/>
      <c r="U611" s="11"/>
      <c r="V611" s="11"/>
      <c r="W611" s="11"/>
      <c r="X611" s="11"/>
      <c r="Y611" s="1"/>
      <c r="AB611" s="210"/>
      <c r="AC611" s="21"/>
      <c r="AD611" s="1"/>
      <c r="AE611" s="23"/>
      <c r="AF611" s="23"/>
      <c r="AG611" s="23"/>
      <c r="AH611" s="23"/>
      <c r="AJ611" s="28"/>
      <c r="AK611" s="28"/>
      <c r="AM611" s="28"/>
      <c r="AN611" s="28"/>
      <c r="AO611" s="28"/>
      <c r="AQ611" s="28"/>
      <c r="AR611" s="28"/>
      <c r="AX611" s="23"/>
      <c r="BE611" s="30"/>
      <c r="BZ611" s="31"/>
      <c r="CD611" s="33"/>
    </row>
    <row r="612" ht="15.75" customHeight="1">
      <c r="R612" s="11"/>
      <c r="S612" s="13"/>
      <c r="T612" s="11"/>
      <c r="U612" s="11"/>
      <c r="V612" s="11"/>
      <c r="W612" s="11"/>
      <c r="X612" s="11"/>
      <c r="Y612" s="1"/>
      <c r="AB612" s="210"/>
      <c r="AC612" s="21"/>
      <c r="AD612" s="1"/>
      <c r="AE612" s="23"/>
      <c r="AF612" s="23"/>
      <c r="AG612" s="23"/>
      <c r="AH612" s="23"/>
      <c r="AJ612" s="28"/>
      <c r="AK612" s="28"/>
      <c r="AM612" s="28"/>
      <c r="AN612" s="28"/>
      <c r="AO612" s="28"/>
      <c r="AQ612" s="28"/>
      <c r="AR612" s="28"/>
      <c r="AX612" s="23"/>
      <c r="BE612" s="30"/>
      <c r="BZ612" s="31"/>
      <c r="CD612" s="33"/>
    </row>
    <row r="613" ht="15.75" customHeight="1">
      <c r="R613" s="11"/>
      <c r="S613" s="13"/>
      <c r="T613" s="11"/>
      <c r="U613" s="11"/>
      <c r="V613" s="11"/>
      <c r="W613" s="11"/>
      <c r="X613" s="11"/>
      <c r="Y613" s="1"/>
      <c r="AB613" s="210"/>
      <c r="AC613" s="21"/>
      <c r="AD613" s="1"/>
      <c r="AE613" s="23"/>
      <c r="AF613" s="23"/>
      <c r="AG613" s="23"/>
      <c r="AH613" s="23"/>
      <c r="AJ613" s="28"/>
      <c r="AK613" s="28"/>
      <c r="AM613" s="28"/>
      <c r="AN613" s="28"/>
      <c r="AO613" s="28"/>
      <c r="AQ613" s="28"/>
      <c r="AR613" s="28"/>
      <c r="AX613" s="23"/>
      <c r="BE613" s="30"/>
      <c r="BZ613" s="31"/>
      <c r="CD613" s="33"/>
    </row>
    <row r="614" ht="15.75" customHeight="1">
      <c r="R614" s="11"/>
      <c r="S614" s="13"/>
      <c r="T614" s="11"/>
      <c r="U614" s="11"/>
      <c r="V614" s="11"/>
      <c r="W614" s="11"/>
      <c r="X614" s="11"/>
      <c r="Y614" s="1"/>
      <c r="AB614" s="210"/>
      <c r="AC614" s="21"/>
      <c r="AD614" s="1"/>
      <c r="AE614" s="23"/>
      <c r="AF614" s="23"/>
      <c r="AG614" s="23"/>
      <c r="AH614" s="23"/>
      <c r="AJ614" s="28"/>
      <c r="AK614" s="28"/>
      <c r="AM614" s="28"/>
      <c r="AN614" s="28"/>
      <c r="AO614" s="28"/>
      <c r="AQ614" s="28"/>
      <c r="AR614" s="28"/>
      <c r="AX614" s="23"/>
      <c r="BE614" s="30"/>
      <c r="BZ614" s="31"/>
      <c r="CD614" s="33"/>
    </row>
    <row r="615" ht="15.75" customHeight="1">
      <c r="R615" s="11"/>
      <c r="S615" s="13"/>
      <c r="T615" s="11"/>
      <c r="U615" s="11"/>
      <c r="V615" s="11"/>
      <c r="W615" s="11"/>
      <c r="X615" s="11"/>
      <c r="Y615" s="1"/>
      <c r="AB615" s="210"/>
      <c r="AC615" s="21"/>
      <c r="AD615" s="1"/>
      <c r="AE615" s="23"/>
      <c r="AF615" s="23"/>
      <c r="AG615" s="23"/>
      <c r="AH615" s="23"/>
      <c r="AJ615" s="28"/>
      <c r="AK615" s="28"/>
      <c r="AM615" s="28"/>
      <c r="AN615" s="28"/>
      <c r="AO615" s="28"/>
      <c r="AQ615" s="28"/>
      <c r="AR615" s="28"/>
      <c r="AX615" s="23"/>
      <c r="BE615" s="30"/>
      <c r="BZ615" s="31"/>
      <c r="CD615" s="33"/>
    </row>
    <row r="616" ht="15.75" customHeight="1">
      <c r="R616" s="11"/>
      <c r="S616" s="13"/>
      <c r="T616" s="11"/>
      <c r="U616" s="11"/>
      <c r="V616" s="11"/>
      <c r="W616" s="11"/>
      <c r="X616" s="11"/>
      <c r="Y616" s="1"/>
      <c r="AB616" s="210"/>
      <c r="AC616" s="21"/>
      <c r="AD616" s="1"/>
      <c r="AE616" s="23"/>
      <c r="AF616" s="23"/>
      <c r="AG616" s="23"/>
      <c r="AH616" s="23"/>
      <c r="AJ616" s="28"/>
      <c r="AK616" s="28"/>
      <c r="AM616" s="28"/>
      <c r="AN616" s="28"/>
      <c r="AO616" s="28"/>
      <c r="AQ616" s="28"/>
      <c r="AR616" s="28"/>
      <c r="AX616" s="23"/>
      <c r="BE616" s="30"/>
      <c r="BZ616" s="31"/>
      <c r="CD616" s="33"/>
    </row>
    <row r="617" ht="15.75" customHeight="1">
      <c r="R617" s="11"/>
      <c r="S617" s="13"/>
      <c r="T617" s="11"/>
      <c r="U617" s="11"/>
      <c r="V617" s="11"/>
      <c r="W617" s="11"/>
      <c r="X617" s="11"/>
      <c r="Y617" s="1"/>
      <c r="AB617" s="210"/>
      <c r="AC617" s="21"/>
      <c r="AD617" s="1"/>
      <c r="AE617" s="23"/>
      <c r="AF617" s="23"/>
      <c r="AG617" s="23"/>
      <c r="AH617" s="23"/>
      <c r="AJ617" s="28"/>
      <c r="AK617" s="28"/>
      <c r="AM617" s="28"/>
      <c r="AN617" s="28"/>
      <c r="AO617" s="28"/>
      <c r="AQ617" s="28"/>
      <c r="AR617" s="28"/>
      <c r="AX617" s="23"/>
      <c r="BE617" s="30"/>
      <c r="BZ617" s="31"/>
      <c r="CD617" s="33"/>
    </row>
    <row r="618" ht="15.75" customHeight="1">
      <c r="R618" s="11"/>
      <c r="S618" s="13"/>
      <c r="T618" s="11"/>
      <c r="U618" s="11"/>
      <c r="V618" s="11"/>
      <c r="W618" s="11"/>
      <c r="X618" s="11"/>
      <c r="Y618" s="1"/>
      <c r="AB618" s="210"/>
      <c r="AC618" s="21"/>
      <c r="AD618" s="1"/>
      <c r="AE618" s="23"/>
      <c r="AF618" s="23"/>
      <c r="AG618" s="23"/>
      <c r="AH618" s="23"/>
      <c r="AJ618" s="28"/>
      <c r="AK618" s="28"/>
      <c r="AM618" s="28"/>
      <c r="AN618" s="28"/>
      <c r="AO618" s="28"/>
      <c r="AQ618" s="28"/>
      <c r="AR618" s="28"/>
      <c r="AX618" s="23"/>
      <c r="BE618" s="30"/>
      <c r="BZ618" s="31"/>
      <c r="CD618" s="33"/>
    </row>
    <row r="619" ht="15.75" customHeight="1">
      <c r="R619" s="11"/>
      <c r="S619" s="13"/>
      <c r="T619" s="11"/>
      <c r="U619" s="11"/>
      <c r="V619" s="11"/>
      <c r="W619" s="11"/>
      <c r="X619" s="11"/>
      <c r="Y619" s="1"/>
      <c r="AB619" s="210"/>
      <c r="AC619" s="21"/>
      <c r="AD619" s="1"/>
      <c r="AE619" s="23"/>
      <c r="AF619" s="23"/>
      <c r="AG619" s="23"/>
      <c r="AH619" s="23"/>
      <c r="AJ619" s="28"/>
      <c r="AK619" s="28"/>
      <c r="AM619" s="28"/>
      <c r="AN619" s="28"/>
      <c r="AO619" s="28"/>
      <c r="AQ619" s="28"/>
      <c r="AR619" s="28"/>
      <c r="AX619" s="23"/>
      <c r="BE619" s="30"/>
      <c r="BZ619" s="31"/>
      <c r="CD619" s="33"/>
    </row>
    <row r="620" ht="15.75" customHeight="1">
      <c r="R620" s="11"/>
      <c r="S620" s="13"/>
      <c r="T620" s="11"/>
      <c r="U620" s="11"/>
      <c r="V620" s="11"/>
      <c r="W620" s="11"/>
      <c r="X620" s="11"/>
      <c r="Y620" s="1"/>
      <c r="AB620" s="210"/>
      <c r="AC620" s="21"/>
      <c r="AD620" s="1"/>
      <c r="AE620" s="23"/>
      <c r="AF620" s="23"/>
      <c r="AG620" s="23"/>
      <c r="AH620" s="23"/>
      <c r="AJ620" s="28"/>
      <c r="AK620" s="28"/>
      <c r="AM620" s="28"/>
      <c r="AN620" s="28"/>
      <c r="AO620" s="28"/>
      <c r="AQ620" s="28"/>
      <c r="AR620" s="28"/>
      <c r="AX620" s="23"/>
      <c r="BE620" s="30"/>
      <c r="BZ620" s="31"/>
      <c r="CD620" s="33"/>
    </row>
    <row r="621" ht="15.75" customHeight="1">
      <c r="R621" s="11"/>
      <c r="S621" s="13"/>
      <c r="T621" s="11"/>
      <c r="U621" s="11"/>
      <c r="V621" s="11"/>
      <c r="W621" s="11"/>
      <c r="X621" s="11"/>
      <c r="Y621" s="1"/>
      <c r="AB621" s="210"/>
      <c r="AC621" s="21"/>
      <c r="AD621" s="1"/>
      <c r="AE621" s="23"/>
      <c r="AF621" s="23"/>
      <c r="AG621" s="23"/>
      <c r="AH621" s="23"/>
      <c r="AJ621" s="28"/>
      <c r="AK621" s="28"/>
      <c r="AM621" s="28"/>
      <c r="AN621" s="28"/>
      <c r="AO621" s="28"/>
      <c r="AQ621" s="28"/>
      <c r="AR621" s="28"/>
      <c r="AX621" s="23"/>
      <c r="BE621" s="30"/>
      <c r="BZ621" s="31"/>
      <c r="CD621" s="33"/>
    </row>
    <row r="622" ht="15.75" customHeight="1">
      <c r="R622" s="11"/>
      <c r="S622" s="13"/>
      <c r="T622" s="11"/>
      <c r="U622" s="11"/>
      <c r="V622" s="11"/>
      <c r="W622" s="11"/>
      <c r="X622" s="11"/>
      <c r="Y622" s="1"/>
      <c r="AB622" s="210"/>
      <c r="AC622" s="21"/>
      <c r="AD622" s="1"/>
      <c r="AE622" s="23"/>
      <c r="AF622" s="23"/>
      <c r="AG622" s="23"/>
      <c r="AH622" s="23"/>
      <c r="AJ622" s="28"/>
      <c r="AK622" s="28"/>
      <c r="AM622" s="28"/>
      <c r="AN622" s="28"/>
      <c r="AO622" s="28"/>
      <c r="AQ622" s="28"/>
      <c r="AR622" s="28"/>
      <c r="AX622" s="23"/>
      <c r="BE622" s="30"/>
      <c r="BZ622" s="31"/>
      <c r="CD622" s="33"/>
    </row>
    <row r="623" ht="15.75" customHeight="1">
      <c r="R623" s="11"/>
      <c r="S623" s="13"/>
      <c r="T623" s="11"/>
      <c r="U623" s="11"/>
      <c r="V623" s="11"/>
      <c r="W623" s="11"/>
      <c r="X623" s="11"/>
      <c r="Y623" s="1"/>
      <c r="AB623" s="210"/>
      <c r="AC623" s="21"/>
      <c r="AD623" s="1"/>
      <c r="AE623" s="23"/>
      <c r="AF623" s="23"/>
      <c r="AG623" s="23"/>
      <c r="AH623" s="23"/>
      <c r="AJ623" s="28"/>
      <c r="AK623" s="28"/>
      <c r="AM623" s="28"/>
      <c r="AN623" s="28"/>
      <c r="AO623" s="28"/>
      <c r="AQ623" s="28"/>
      <c r="AR623" s="28"/>
      <c r="AX623" s="23"/>
      <c r="BE623" s="30"/>
      <c r="BZ623" s="31"/>
      <c r="CD623" s="33"/>
    </row>
    <row r="624" ht="15.75" customHeight="1">
      <c r="R624" s="11"/>
      <c r="S624" s="13"/>
      <c r="T624" s="11"/>
      <c r="U624" s="11"/>
      <c r="V624" s="11"/>
      <c r="W624" s="11"/>
      <c r="X624" s="11"/>
      <c r="Y624" s="1"/>
      <c r="AB624" s="210"/>
      <c r="AC624" s="21"/>
      <c r="AD624" s="1"/>
      <c r="AE624" s="23"/>
      <c r="AF624" s="23"/>
      <c r="AG624" s="23"/>
      <c r="AH624" s="23"/>
      <c r="AJ624" s="28"/>
      <c r="AK624" s="28"/>
      <c r="AM624" s="28"/>
      <c r="AN624" s="28"/>
      <c r="AO624" s="28"/>
      <c r="AQ624" s="28"/>
      <c r="AR624" s="28"/>
      <c r="AX624" s="23"/>
      <c r="BE624" s="30"/>
      <c r="BZ624" s="31"/>
      <c r="CD624" s="33"/>
    </row>
    <row r="625" ht="15.75" customHeight="1">
      <c r="R625" s="11"/>
      <c r="S625" s="13"/>
      <c r="T625" s="11"/>
      <c r="U625" s="11"/>
      <c r="V625" s="11"/>
      <c r="W625" s="11"/>
      <c r="X625" s="11"/>
      <c r="Y625" s="1"/>
      <c r="AB625" s="210"/>
      <c r="AC625" s="21"/>
      <c r="AD625" s="1"/>
      <c r="AE625" s="23"/>
      <c r="AF625" s="23"/>
      <c r="AG625" s="23"/>
      <c r="AH625" s="23"/>
      <c r="AJ625" s="28"/>
      <c r="AK625" s="28"/>
      <c r="AM625" s="28"/>
      <c r="AN625" s="28"/>
      <c r="AO625" s="28"/>
      <c r="AQ625" s="28"/>
      <c r="AR625" s="28"/>
      <c r="AX625" s="23"/>
      <c r="BE625" s="30"/>
      <c r="BZ625" s="31"/>
      <c r="CD625" s="33"/>
    </row>
    <row r="626" ht="15.75" customHeight="1">
      <c r="R626" s="11"/>
      <c r="S626" s="13"/>
      <c r="T626" s="11"/>
      <c r="U626" s="11"/>
      <c r="V626" s="11"/>
      <c r="W626" s="11"/>
      <c r="X626" s="11"/>
      <c r="Y626" s="1"/>
      <c r="AB626" s="210"/>
      <c r="AC626" s="21"/>
      <c r="AD626" s="1"/>
      <c r="AE626" s="23"/>
      <c r="AF626" s="23"/>
      <c r="AG626" s="23"/>
      <c r="AH626" s="23"/>
      <c r="AJ626" s="28"/>
      <c r="AK626" s="28"/>
      <c r="AM626" s="28"/>
      <c r="AN626" s="28"/>
      <c r="AO626" s="28"/>
      <c r="AQ626" s="28"/>
      <c r="AR626" s="28"/>
      <c r="AX626" s="23"/>
      <c r="BE626" s="30"/>
      <c r="BZ626" s="31"/>
      <c r="CD626" s="33"/>
    </row>
    <row r="627" ht="15.75" customHeight="1">
      <c r="R627" s="11"/>
      <c r="S627" s="13"/>
      <c r="T627" s="11"/>
      <c r="U627" s="11"/>
      <c r="V627" s="11"/>
      <c r="W627" s="11"/>
      <c r="X627" s="11"/>
      <c r="Y627" s="1"/>
      <c r="AB627" s="210"/>
      <c r="AC627" s="21"/>
      <c r="AD627" s="1"/>
      <c r="AE627" s="23"/>
      <c r="AF627" s="23"/>
      <c r="AG627" s="23"/>
      <c r="AH627" s="23"/>
      <c r="AJ627" s="28"/>
      <c r="AK627" s="28"/>
      <c r="AM627" s="28"/>
      <c r="AN627" s="28"/>
      <c r="AO627" s="28"/>
      <c r="AQ627" s="28"/>
      <c r="AR627" s="28"/>
      <c r="AX627" s="23"/>
      <c r="BE627" s="30"/>
      <c r="BZ627" s="31"/>
      <c r="CD627" s="33"/>
    </row>
    <row r="628" ht="15.75" customHeight="1">
      <c r="R628" s="11"/>
      <c r="S628" s="13"/>
      <c r="T628" s="11"/>
      <c r="U628" s="11"/>
      <c r="V628" s="11"/>
      <c r="W628" s="11"/>
      <c r="X628" s="11"/>
      <c r="Y628" s="1"/>
      <c r="AB628" s="210"/>
      <c r="AC628" s="21"/>
      <c r="AD628" s="1"/>
      <c r="AE628" s="23"/>
      <c r="AF628" s="23"/>
      <c r="AG628" s="23"/>
      <c r="AH628" s="23"/>
      <c r="AJ628" s="28"/>
      <c r="AK628" s="28"/>
      <c r="AM628" s="28"/>
      <c r="AN628" s="28"/>
      <c r="AO628" s="28"/>
      <c r="AQ628" s="28"/>
      <c r="AR628" s="28"/>
      <c r="AX628" s="23"/>
      <c r="BE628" s="30"/>
      <c r="BZ628" s="31"/>
      <c r="CD628" s="33"/>
    </row>
    <row r="629" ht="15.75" customHeight="1">
      <c r="R629" s="11"/>
      <c r="S629" s="13"/>
      <c r="T629" s="11"/>
      <c r="U629" s="11"/>
      <c r="V629" s="11"/>
      <c r="W629" s="11"/>
      <c r="X629" s="11"/>
      <c r="Y629" s="1"/>
      <c r="AB629" s="210"/>
      <c r="AC629" s="21"/>
      <c r="AD629" s="1"/>
      <c r="AE629" s="23"/>
      <c r="AF629" s="23"/>
      <c r="AG629" s="23"/>
      <c r="AH629" s="23"/>
      <c r="AJ629" s="28"/>
      <c r="AK629" s="28"/>
      <c r="AM629" s="28"/>
      <c r="AN629" s="28"/>
      <c r="AO629" s="28"/>
      <c r="AQ629" s="28"/>
      <c r="AR629" s="28"/>
      <c r="AX629" s="23"/>
      <c r="BE629" s="30"/>
      <c r="BZ629" s="31"/>
      <c r="CD629" s="33"/>
    </row>
    <row r="630" ht="15.75" customHeight="1">
      <c r="R630" s="11"/>
      <c r="S630" s="13"/>
      <c r="T630" s="11"/>
      <c r="U630" s="11"/>
      <c r="V630" s="11"/>
      <c r="W630" s="11"/>
      <c r="X630" s="11"/>
      <c r="Y630" s="1"/>
      <c r="AB630" s="210"/>
      <c r="AC630" s="21"/>
      <c r="AD630" s="1"/>
      <c r="AE630" s="23"/>
      <c r="AF630" s="23"/>
      <c r="AG630" s="23"/>
      <c r="AH630" s="23"/>
      <c r="AJ630" s="28"/>
      <c r="AK630" s="28"/>
      <c r="AM630" s="28"/>
      <c r="AN630" s="28"/>
      <c r="AO630" s="28"/>
      <c r="AQ630" s="28"/>
      <c r="AR630" s="28"/>
      <c r="AX630" s="23"/>
      <c r="BE630" s="30"/>
      <c r="BZ630" s="31"/>
      <c r="CD630" s="33"/>
    </row>
    <row r="631" ht="15.75" customHeight="1">
      <c r="R631" s="11"/>
      <c r="S631" s="13"/>
      <c r="T631" s="11"/>
      <c r="U631" s="11"/>
      <c r="V631" s="11"/>
      <c r="W631" s="11"/>
      <c r="X631" s="11"/>
      <c r="Y631" s="1"/>
      <c r="AB631" s="210"/>
      <c r="AC631" s="21"/>
      <c r="AD631" s="1"/>
      <c r="AE631" s="23"/>
      <c r="AF631" s="23"/>
      <c r="AG631" s="23"/>
      <c r="AH631" s="23"/>
      <c r="AJ631" s="28"/>
      <c r="AK631" s="28"/>
      <c r="AM631" s="28"/>
      <c r="AN631" s="28"/>
      <c r="AO631" s="28"/>
      <c r="AQ631" s="28"/>
      <c r="AR631" s="28"/>
      <c r="AX631" s="23"/>
      <c r="BE631" s="30"/>
      <c r="BZ631" s="31"/>
      <c r="CD631" s="33"/>
    </row>
    <row r="632" ht="15.75" customHeight="1">
      <c r="R632" s="11"/>
      <c r="S632" s="13"/>
      <c r="T632" s="11"/>
      <c r="U632" s="11"/>
      <c r="V632" s="11"/>
      <c r="W632" s="11"/>
      <c r="X632" s="11"/>
      <c r="Y632" s="1"/>
      <c r="AB632" s="210"/>
      <c r="AC632" s="21"/>
      <c r="AD632" s="1"/>
      <c r="AE632" s="23"/>
      <c r="AF632" s="23"/>
      <c r="AG632" s="23"/>
      <c r="AH632" s="23"/>
      <c r="AJ632" s="28"/>
      <c r="AK632" s="28"/>
      <c r="AM632" s="28"/>
      <c r="AN632" s="28"/>
      <c r="AO632" s="28"/>
      <c r="AQ632" s="28"/>
      <c r="AR632" s="28"/>
      <c r="AX632" s="23"/>
      <c r="BE632" s="30"/>
      <c r="BZ632" s="31"/>
      <c r="CD632" s="33"/>
    </row>
    <row r="633" ht="15.75" customHeight="1">
      <c r="R633" s="11"/>
      <c r="S633" s="13"/>
      <c r="T633" s="11"/>
      <c r="U633" s="11"/>
      <c r="V633" s="11"/>
      <c r="W633" s="11"/>
      <c r="X633" s="11"/>
      <c r="Y633" s="1"/>
      <c r="AB633" s="210"/>
      <c r="AC633" s="21"/>
      <c r="AD633" s="1"/>
      <c r="AE633" s="23"/>
      <c r="AF633" s="23"/>
      <c r="AG633" s="23"/>
      <c r="AH633" s="23"/>
      <c r="AJ633" s="28"/>
      <c r="AK633" s="28"/>
      <c r="AM633" s="28"/>
      <c r="AN633" s="28"/>
      <c r="AO633" s="28"/>
      <c r="AQ633" s="28"/>
      <c r="AR633" s="28"/>
      <c r="AX633" s="23"/>
      <c r="BE633" s="30"/>
      <c r="BZ633" s="31"/>
      <c r="CD633" s="33"/>
    </row>
    <row r="634" ht="15.75" customHeight="1">
      <c r="R634" s="11"/>
      <c r="S634" s="13"/>
      <c r="T634" s="11"/>
      <c r="U634" s="11"/>
      <c r="V634" s="11"/>
      <c r="W634" s="11"/>
      <c r="X634" s="11"/>
      <c r="Y634" s="1"/>
      <c r="AB634" s="210"/>
      <c r="AC634" s="21"/>
      <c r="AD634" s="1"/>
      <c r="AE634" s="23"/>
      <c r="AF634" s="23"/>
      <c r="AG634" s="23"/>
      <c r="AH634" s="23"/>
      <c r="AJ634" s="28"/>
      <c r="AK634" s="28"/>
      <c r="AM634" s="28"/>
      <c r="AN634" s="28"/>
      <c r="AO634" s="28"/>
      <c r="AQ634" s="28"/>
      <c r="AR634" s="28"/>
      <c r="AX634" s="23"/>
      <c r="BE634" s="30"/>
      <c r="BZ634" s="31"/>
      <c r="CD634" s="33"/>
    </row>
    <row r="635" ht="15.75" customHeight="1">
      <c r="R635" s="11"/>
      <c r="S635" s="13"/>
      <c r="T635" s="11"/>
      <c r="U635" s="11"/>
      <c r="V635" s="11"/>
      <c r="W635" s="11"/>
      <c r="X635" s="11"/>
      <c r="Y635" s="1"/>
      <c r="AB635" s="210"/>
      <c r="AC635" s="21"/>
      <c r="AD635" s="1"/>
      <c r="AE635" s="23"/>
      <c r="AF635" s="23"/>
      <c r="AG635" s="23"/>
      <c r="AH635" s="23"/>
      <c r="AJ635" s="28"/>
      <c r="AK635" s="28"/>
      <c r="AM635" s="28"/>
      <c r="AN635" s="28"/>
      <c r="AO635" s="28"/>
      <c r="AQ635" s="28"/>
      <c r="AR635" s="28"/>
      <c r="AX635" s="23"/>
      <c r="BE635" s="30"/>
      <c r="BZ635" s="31"/>
      <c r="CD635" s="33"/>
    </row>
    <row r="636" ht="15.75" customHeight="1">
      <c r="R636" s="11"/>
      <c r="S636" s="13"/>
      <c r="T636" s="11"/>
      <c r="U636" s="11"/>
      <c r="V636" s="11"/>
      <c r="W636" s="11"/>
      <c r="X636" s="11"/>
      <c r="Y636" s="1"/>
      <c r="AB636" s="210"/>
      <c r="AC636" s="21"/>
      <c r="AD636" s="1"/>
      <c r="AE636" s="23"/>
      <c r="AF636" s="23"/>
      <c r="AG636" s="23"/>
      <c r="AH636" s="23"/>
      <c r="AJ636" s="28"/>
      <c r="AK636" s="28"/>
      <c r="AM636" s="28"/>
      <c r="AN636" s="28"/>
      <c r="AO636" s="28"/>
      <c r="AQ636" s="28"/>
      <c r="AR636" s="28"/>
      <c r="AX636" s="23"/>
      <c r="BE636" s="30"/>
      <c r="BZ636" s="31"/>
      <c r="CD636" s="33"/>
    </row>
    <row r="637" ht="15.75" customHeight="1">
      <c r="R637" s="11"/>
      <c r="S637" s="13"/>
      <c r="T637" s="11"/>
      <c r="U637" s="11"/>
      <c r="V637" s="11"/>
      <c r="W637" s="11"/>
      <c r="X637" s="11"/>
      <c r="Y637" s="1"/>
      <c r="AB637" s="210"/>
      <c r="AC637" s="21"/>
      <c r="AD637" s="1"/>
      <c r="AE637" s="23"/>
      <c r="AF637" s="23"/>
      <c r="AG637" s="23"/>
      <c r="AH637" s="23"/>
      <c r="AJ637" s="28"/>
      <c r="AK637" s="28"/>
      <c r="AM637" s="28"/>
      <c r="AN637" s="28"/>
      <c r="AO637" s="28"/>
      <c r="AQ637" s="28"/>
      <c r="AR637" s="28"/>
      <c r="AX637" s="23"/>
      <c r="BE637" s="30"/>
      <c r="BZ637" s="31"/>
      <c r="CD637" s="33"/>
    </row>
    <row r="638" ht="15.75" customHeight="1">
      <c r="R638" s="11"/>
      <c r="S638" s="13"/>
      <c r="T638" s="11"/>
      <c r="U638" s="11"/>
      <c r="V638" s="11"/>
      <c r="W638" s="11"/>
      <c r="X638" s="11"/>
      <c r="Y638" s="1"/>
      <c r="AB638" s="210"/>
      <c r="AC638" s="21"/>
      <c r="AD638" s="1"/>
      <c r="AE638" s="23"/>
      <c r="AF638" s="23"/>
      <c r="AG638" s="23"/>
      <c r="AH638" s="23"/>
      <c r="AJ638" s="28"/>
      <c r="AK638" s="28"/>
      <c r="AM638" s="28"/>
      <c r="AN638" s="28"/>
      <c r="AO638" s="28"/>
      <c r="AQ638" s="28"/>
      <c r="AR638" s="28"/>
      <c r="AX638" s="23"/>
      <c r="BE638" s="30"/>
      <c r="BZ638" s="31"/>
      <c r="CD638" s="33"/>
    </row>
    <row r="639" ht="15.75" customHeight="1">
      <c r="R639" s="11"/>
      <c r="S639" s="13"/>
      <c r="T639" s="11"/>
      <c r="U639" s="11"/>
      <c r="V639" s="11"/>
      <c r="W639" s="11"/>
      <c r="X639" s="11"/>
      <c r="Y639" s="1"/>
      <c r="AB639" s="210"/>
      <c r="AC639" s="21"/>
      <c r="AD639" s="1"/>
      <c r="AE639" s="23"/>
      <c r="AF639" s="23"/>
      <c r="AG639" s="23"/>
      <c r="AH639" s="23"/>
      <c r="AJ639" s="28"/>
      <c r="AK639" s="28"/>
      <c r="AM639" s="28"/>
      <c r="AN639" s="28"/>
      <c r="AO639" s="28"/>
      <c r="AQ639" s="28"/>
      <c r="AR639" s="28"/>
      <c r="AX639" s="23"/>
      <c r="BE639" s="30"/>
      <c r="BZ639" s="31"/>
      <c r="CD639" s="33"/>
    </row>
    <row r="640" ht="15.75" customHeight="1">
      <c r="R640" s="11"/>
      <c r="S640" s="13"/>
      <c r="T640" s="11"/>
      <c r="U640" s="11"/>
      <c r="V640" s="11"/>
      <c r="W640" s="11"/>
      <c r="X640" s="11"/>
      <c r="Y640" s="1"/>
      <c r="AB640" s="210"/>
      <c r="AC640" s="21"/>
      <c r="AD640" s="1"/>
      <c r="AE640" s="23"/>
      <c r="AF640" s="23"/>
      <c r="AG640" s="23"/>
      <c r="AH640" s="23"/>
      <c r="AJ640" s="28"/>
      <c r="AK640" s="28"/>
      <c r="AM640" s="28"/>
      <c r="AN640" s="28"/>
      <c r="AO640" s="28"/>
      <c r="AQ640" s="28"/>
      <c r="AR640" s="28"/>
      <c r="AX640" s="23"/>
      <c r="BE640" s="30"/>
      <c r="BZ640" s="31"/>
      <c r="CD640" s="33"/>
    </row>
    <row r="641" ht="15.75" customHeight="1">
      <c r="R641" s="11"/>
      <c r="S641" s="13"/>
      <c r="T641" s="11"/>
      <c r="U641" s="11"/>
      <c r="V641" s="11"/>
      <c r="W641" s="11"/>
      <c r="X641" s="11"/>
      <c r="Y641" s="1"/>
      <c r="AB641" s="210"/>
      <c r="AC641" s="21"/>
      <c r="AD641" s="1"/>
      <c r="AE641" s="23"/>
      <c r="AF641" s="23"/>
      <c r="AG641" s="23"/>
      <c r="AH641" s="23"/>
      <c r="AJ641" s="28"/>
      <c r="AK641" s="28"/>
      <c r="AM641" s="28"/>
      <c r="AN641" s="28"/>
      <c r="AO641" s="28"/>
      <c r="AQ641" s="28"/>
      <c r="AR641" s="28"/>
      <c r="AX641" s="23"/>
      <c r="BE641" s="30"/>
      <c r="BZ641" s="31"/>
      <c r="CD641" s="33"/>
    </row>
    <row r="642" ht="15.75" customHeight="1">
      <c r="R642" s="11"/>
      <c r="S642" s="13"/>
      <c r="T642" s="11"/>
      <c r="U642" s="11"/>
      <c r="V642" s="11"/>
      <c r="W642" s="11"/>
      <c r="X642" s="11"/>
      <c r="Y642" s="1"/>
      <c r="AB642" s="210"/>
      <c r="AC642" s="21"/>
      <c r="AD642" s="1"/>
      <c r="AE642" s="23"/>
      <c r="AF642" s="23"/>
      <c r="AG642" s="23"/>
      <c r="AH642" s="23"/>
      <c r="AJ642" s="28"/>
      <c r="AK642" s="28"/>
      <c r="AM642" s="28"/>
      <c r="AN642" s="28"/>
      <c r="AO642" s="28"/>
      <c r="AQ642" s="28"/>
      <c r="AR642" s="28"/>
      <c r="AX642" s="23"/>
      <c r="BE642" s="30"/>
      <c r="BZ642" s="31"/>
      <c r="CD642" s="33"/>
    </row>
    <row r="643" ht="15.75" customHeight="1">
      <c r="R643" s="11"/>
      <c r="S643" s="13"/>
      <c r="T643" s="11"/>
      <c r="U643" s="11"/>
      <c r="V643" s="11"/>
      <c r="W643" s="11"/>
      <c r="X643" s="11"/>
      <c r="Y643" s="1"/>
      <c r="AB643" s="210"/>
      <c r="AC643" s="21"/>
      <c r="AD643" s="1"/>
      <c r="AE643" s="23"/>
      <c r="AF643" s="23"/>
      <c r="AG643" s="23"/>
      <c r="AH643" s="23"/>
      <c r="AJ643" s="28"/>
      <c r="AK643" s="28"/>
      <c r="AM643" s="28"/>
      <c r="AN643" s="28"/>
      <c r="AO643" s="28"/>
      <c r="AQ643" s="28"/>
      <c r="AR643" s="28"/>
      <c r="AX643" s="23"/>
      <c r="BE643" s="30"/>
      <c r="BZ643" s="31"/>
      <c r="CD643" s="33"/>
    </row>
    <row r="644" ht="15.75" customHeight="1">
      <c r="R644" s="11"/>
      <c r="S644" s="13"/>
      <c r="T644" s="11"/>
      <c r="U644" s="11"/>
      <c r="V644" s="11"/>
      <c r="W644" s="11"/>
      <c r="X644" s="11"/>
      <c r="Y644" s="1"/>
      <c r="AB644" s="210"/>
      <c r="AC644" s="21"/>
      <c r="AD644" s="1"/>
      <c r="AE644" s="23"/>
      <c r="AF644" s="23"/>
      <c r="AG644" s="23"/>
      <c r="AH644" s="23"/>
      <c r="AJ644" s="28"/>
      <c r="AK644" s="28"/>
      <c r="AM644" s="28"/>
      <c r="AN644" s="28"/>
      <c r="AO644" s="28"/>
      <c r="AQ644" s="28"/>
      <c r="AR644" s="28"/>
      <c r="AX644" s="23"/>
      <c r="BE644" s="30"/>
      <c r="BZ644" s="31"/>
      <c r="CD644" s="33"/>
    </row>
    <row r="645" ht="15.75" customHeight="1">
      <c r="R645" s="11"/>
      <c r="S645" s="13"/>
      <c r="T645" s="11"/>
      <c r="U645" s="11"/>
      <c r="V645" s="11"/>
      <c r="W645" s="11"/>
      <c r="X645" s="11"/>
      <c r="Y645" s="1"/>
      <c r="AB645" s="210"/>
      <c r="AC645" s="21"/>
      <c r="AD645" s="1"/>
      <c r="AE645" s="23"/>
      <c r="AF645" s="23"/>
      <c r="AG645" s="23"/>
      <c r="AH645" s="23"/>
      <c r="AJ645" s="28"/>
      <c r="AK645" s="28"/>
      <c r="AM645" s="28"/>
      <c r="AN645" s="28"/>
      <c r="AO645" s="28"/>
      <c r="AQ645" s="28"/>
      <c r="AR645" s="28"/>
      <c r="AX645" s="23"/>
      <c r="BE645" s="30"/>
      <c r="BZ645" s="31"/>
      <c r="CD645" s="33"/>
    </row>
    <row r="646" ht="15.75" customHeight="1">
      <c r="R646" s="11"/>
      <c r="S646" s="13"/>
      <c r="T646" s="11"/>
      <c r="U646" s="11"/>
      <c r="V646" s="11"/>
      <c r="W646" s="11"/>
      <c r="X646" s="11"/>
      <c r="Y646" s="1"/>
      <c r="AB646" s="210"/>
      <c r="AC646" s="21"/>
      <c r="AD646" s="1"/>
      <c r="AE646" s="23"/>
      <c r="AF646" s="23"/>
      <c r="AG646" s="23"/>
      <c r="AH646" s="23"/>
      <c r="AJ646" s="28"/>
      <c r="AK646" s="28"/>
      <c r="AM646" s="28"/>
      <c r="AN646" s="28"/>
      <c r="AO646" s="28"/>
      <c r="AQ646" s="28"/>
      <c r="AR646" s="28"/>
      <c r="AX646" s="23"/>
      <c r="BE646" s="30"/>
      <c r="BZ646" s="31"/>
      <c r="CD646" s="33"/>
    </row>
    <row r="647" ht="15.75" customHeight="1">
      <c r="R647" s="11"/>
      <c r="S647" s="13"/>
      <c r="T647" s="11"/>
      <c r="U647" s="11"/>
      <c r="V647" s="11"/>
      <c r="W647" s="11"/>
      <c r="X647" s="11"/>
      <c r="Y647" s="1"/>
      <c r="AB647" s="210"/>
      <c r="AC647" s="21"/>
      <c r="AD647" s="1"/>
      <c r="AE647" s="23"/>
      <c r="AF647" s="23"/>
      <c r="AG647" s="23"/>
      <c r="AH647" s="23"/>
      <c r="AJ647" s="28"/>
      <c r="AK647" s="28"/>
      <c r="AM647" s="28"/>
      <c r="AN647" s="28"/>
      <c r="AO647" s="28"/>
      <c r="AQ647" s="28"/>
      <c r="AR647" s="28"/>
      <c r="AX647" s="23"/>
      <c r="BE647" s="30"/>
      <c r="BZ647" s="31"/>
      <c r="CD647" s="33"/>
    </row>
    <row r="648" ht="15.75" customHeight="1">
      <c r="R648" s="11"/>
      <c r="S648" s="13"/>
      <c r="T648" s="11"/>
      <c r="U648" s="11"/>
      <c r="V648" s="11"/>
      <c r="W648" s="11"/>
      <c r="X648" s="11"/>
      <c r="Y648" s="1"/>
      <c r="AB648" s="210"/>
      <c r="AC648" s="21"/>
      <c r="AD648" s="1"/>
      <c r="AE648" s="23"/>
      <c r="AF648" s="23"/>
      <c r="AG648" s="23"/>
      <c r="AH648" s="23"/>
      <c r="AJ648" s="28"/>
      <c r="AK648" s="28"/>
      <c r="AM648" s="28"/>
      <c r="AN648" s="28"/>
      <c r="AO648" s="28"/>
      <c r="AQ648" s="28"/>
      <c r="AR648" s="28"/>
      <c r="AX648" s="23"/>
      <c r="BE648" s="30"/>
      <c r="BZ648" s="31"/>
      <c r="CD648" s="33"/>
    </row>
    <row r="649" ht="15.75" customHeight="1">
      <c r="R649" s="11"/>
      <c r="S649" s="13"/>
      <c r="T649" s="11"/>
      <c r="U649" s="11"/>
      <c r="V649" s="11"/>
      <c r="W649" s="11"/>
      <c r="X649" s="11"/>
      <c r="Y649" s="1"/>
      <c r="AB649" s="210"/>
      <c r="AC649" s="21"/>
      <c r="AD649" s="1"/>
      <c r="AE649" s="23"/>
      <c r="AF649" s="23"/>
      <c r="AG649" s="23"/>
      <c r="AH649" s="23"/>
      <c r="AJ649" s="28"/>
      <c r="AK649" s="28"/>
      <c r="AM649" s="28"/>
      <c r="AN649" s="28"/>
      <c r="AO649" s="28"/>
      <c r="AQ649" s="28"/>
      <c r="AR649" s="28"/>
      <c r="AX649" s="23"/>
      <c r="BE649" s="30"/>
      <c r="BZ649" s="31"/>
      <c r="CD649" s="33"/>
    </row>
    <row r="650" ht="15.75" customHeight="1">
      <c r="R650" s="11"/>
      <c r="S650" s="13"/>
      <c r="T650" s="11"/>
      <c r="U650" s="11"/>
      <c r="V650" s="11"/>
      <c r="W650" s="11"/>
      <c r="X650" s="11"/>
      <c r="Y650" s="1"/>
      <c r="AB650" s="210"/>
      <c r="AC650" s="21"/>
      <c r="AD650" s="1"/>
      <c r="AE650" s="23"/>
      <c r="AF650" s="23"/>
      <c r="AG650" s="23"/>
      <c r="AH650" s="23"/>
      <c r="AJ650" s="28"/>
      <c r="AK650" s="28"/>
      <c r="AM650" s="28"/>
      <c r="AN650" s="28"/>
      <c r="AO650" s="28"/>
      <c r="AQ650" s="28"/>
      <c r="AR650" s="28"/>
      <c r="AX650" s="23"/>
      <c r="BE650" s="30"/>
      <c r="BZ650" s="31"/>
      <c r="CD650" s="33"/>
    </row>
    <row r="651" ht="15.75" customHeight="1">
      <c r="R651" s="11"/>
      <c r="S651" s="13"/>
      <c r="T651" s="11"/>
      <c r="U651" s="11"/>
      <c r="V651" s="11"/>
      <c r="W651" s="11"/>
      <c r="X651" s="11"/>
      <c r="Y651" s="1"/>
      <c r="AB651" s="210"/>
      <c r="AC651" s="21"/>
      <c r="AD651" s="1"/>
      <c r="AE651" s="23"/>
      <c r="AF651" s="23"/>
      <c r="AG651" s="23"/>
      <c r="AH651" s="23"/>
      <c r="AJ651" s="28"/>
      <c r="AK651" s="28"/>
      <c r="AM651" s="28"/>
      <c r="AN651" s="28"/>
      <c r="AO651" s="28"/>
      <c r="AQ651" s="28"/>
      <c r="AR651" s="28"/>
      <c r="AX651" s="23"/>
      <c r="BE651" s="30"/>
      <c r="BZ651" s="31"/>
      <c r="CD651" s="33"/>
    </row>
    <row r="652" ht="15.75" customHeight="1">
      <c r="R652" s="11"/>
      <c r="S652" s="13"/>
      <c r="T652" s="11"/>
      <c r="U652" s="11"/>
      <c r="V652" s="11"/>
      <c r="W652" s="11"/>
      <c r="X652" s="11"/>
      <c r="Y652" s="1"/>
      <c r="AB652" s="210"/>
      <c r="AC652" s="21"/>
      <c r="AD652" s="1"/>
      <c r="AE652" s="23"/>
      <c r="AF652" s="23"/>
      <c r="AG652" s="23"/>
      <c r="AH652" s="23"/>
      <c r="AJ652" s="28"/>
      <c r="AK652" s="28"/>
      <c r="AM652" s="28"/>
      <c r="AN652" s="28"/>
      <c r="AO652" s="28"/>
      <c r="AQ652" s="28"/>
      <c r="AR652" s="28"/>
      <c r="AX652" s="23"/>
      <c r="BE652" s="30"/>
      <c r="BZ652" s="31"/>
      <c r="CD652" s="33"/>
    </row>
    <row r="653" ht="15.75" customHeight="1">
      <c r="R653" s="11"/>
      <c r="S653" s="13"/>
      <c r="T653" s="11"/>
      <c r="U653" s="11"/>
      <c r="V653" s="11"/>
      <c r="W653" s="11"/>
      <c r="X653" s="11"/>
      <c r="Y653" s="1"/>
      <c r="AB653" s="210"/>
      <c r="AC653" s="21"/>
      <c r="AD653" s="1"/>
      <c r="AE653" s="23"/>
      <c r="AF653" s="23"/>
      <c r="AG653" s="23"/>
      <c r="AH653" s="23"/>
      <c r="AJ653" s="28"/>
      <c r="AK653" s="28"/>
      <c r="AM653" s="28"/>
      <c r="AN653" s="28"/>
      <c r="AO653" s="28"/>
      <c r="AQ653" s="28"/>
      <c r="AR653" s="28"/>
      <c r="AX653" s="23"/>
      <c r="BE653" s="30"/>
      <c r="BZ653" s="31"/>
      <c r="CD653" s="33"/>
    </row>
    <row r="654" ht="15.75" customHeight="1">
      <c r="R654" s="11"/>
      <c r="S654" s="13"/>
      <c r="T654" s="11"/>
      <c r="U654" s="11"/>
      <c r="V654" s="11"/>
      <c r="W654" s="11"/>
      <c r="X654" s="11"/>
      <c r="Y654" s="1"/>
      <c r="AB654" s="210"/>
      <c r="AC654" s="21"/>
      <c r="AD654" s="1"/>
      <c r="AE654" s="23"/>
      <c r="AF654" s="23"/>
      <c r="AG654" s="23"/>
      <c r="AH654" s="23"/>
      <c r="AJ654" s="28"/>
      <c r="AK654" s="28"/>
      <c r="AM654" s="28"/>
      <c r="AN654" s="28"/>
      <c r="AO654" s="28"/>
      <c r="AQ654" s="28"/>
      <c r="AR654" s="28"/>
      <c r="AX654" s="23"/>
      <c r="BE654" s="30"/>
      <c r="BZ654" s="31"/>
      <c r="CD654" s="33"/>
    </row>
    <row r="655" ht="15.75" customHeight="1">
      <c r="R655" s="11"/>
      <c r="S655" s="13"/>
      <c r="T655" s="11"/>
      <c r="U655" s="11"/>
      <c r="V655" s="11"/>
      <c r="W655" s="11"/>
      <c r="X655" s="11"/>
      <c r="Y655" s="1"/>
      <c r="AB655" s="210"/>
      <c r="AC655" s="21"/>
      <c r="AD655" s="1"/>
      <c r="AE655" s="23"/>
      <c r="AF655" s="23"/>
      <c r="AG655" s="23"/>
      <c r="AH655" s="23"/>
      <c r="AJ655" s="28"/>
      <c r="AK655" s="28"/>
      <c r="AM655" s="28"/>
      <c r="AN655" s="28"/>
      <c r="AO655" s="28"/>
      <c r="AQ655" s="28"/>
      <c r="AR655" s="28"/>
      <c r="AX655" s="23"/>
      <c r="BE655" s="30"/>
      <c r="BZ655" s="31"/>
      <c r="CD655" s="33"/>
    </row>
    <row r="656" ht="15.75" customHeight="1">
      <c r="R656" s="11"/>
      <c r="S656" s="13"/>
      <c r="T656" s="11"/>
      <c r="U656" s="11"/>
      <c r="V656" s="11"/>
      <c r="W656" s="11"/>
      <c r="X656" s="11"/>
      <c r="Y656" s="1"/>
      <c r="AB656" s="210"/>
      <c r="AC656" s="21"/>
      <c r="AD656" s="1"/>
      <c r="AE656" s="23"/>
      <c r="AF656" s="23"/>
      <c r="AG656" s="23"/>
      <c r="AH656" s="23"/>
      <c r="AJ656" s="28"/>
      <c r="AK656" s="28"/>
      <c r="AM656" s="28"/>
      <c r="AN656" s="28"/>
      <c r="AO656" s="28"/>
      <c r="AQ656" s="28"/>
      <c r="AR656" s="28"/>
      <c r="AX656" s="23"/>
      <c r="BE656" s="30"/>
      <c r="BZ656" s="31"/>
      <c r="CD656" s="33"/>
    </row>
    <row r="657" ht="15.75" customHeight="1">
      <c r="R657" s="11"/>
      <c r="S657" s="13"/>
      <c r="T657" s="11"/>
      <c r="U657" s="11"/>
      <c r="V657" s="11"/>
      <c r="W657" s="11"/>
      <c r="X657" s="11"/>
      <c r="Y657" s="1"/>
      <c r="AB657" s="210"/>
      <c r="AC657" s="21"/>
      <c r="AD657" s="1"/>
      <c r="AE657" s="23"/>
      <c r="AF657" s="23"/>
      <c r="AG657" s="23"/>
      <c r="AH657" s="23"/>
      <c r="AJ657" s="28"/>
      <c r="AK657" s="28"/>
      <c r="AM657" s="28"/>
      <c r="AN657" s="28"/>
      <c r="AO657" s="28"/>
      <c r="AQ657" s="28"/>
      <c r="AR657" s="28"/>
      <c r="AX657" s="23"/>
      <c r="BE657" s="30"/>
      <c r="BZ657" s="31"/>
      <c r="CD657" s="33"/>
    </row>
    <row r="658" ht="15.75" customHeight="1">
      <c r="R658" s="11"/>
      <c r="S658" s="13"/>
      <c r="T658" s="11"/>
      <c r="U658" s="11"/>
      <c r="V658" s="11"/>
      <c r="W658" s="11"/>
      <c r="X658" s="11"/>
      <c r="Y658" s="1"/>
      <c r="AB658" s="210"/>
      <c r="AC658" s="21"/>
      <c r="AD658" s="1"/>
      <c r="AE658" s="23"/>
      <c r="AF658" s="23"/>
      <c r="AG658" s="23"/>
      <c r="AH658" s="23"/>
      <c r="AJ658" s="28"/>
      <c r="AK658" s="28"/>
      <c r="AM658" s="28"/>
      <c r="AN658" s="28"/>
      <c r="AO658" s="28"/>
      <c r="AQ658" s="28"/>
      <c r="AR658" s="28"/>
      <c r="AX658" s="23"/>
      <c r="BE658" s="30"/>
      <c r="BZ658" s="31"/>
      <c r="CD658" s="33"/>
    </row>
    <row r="659" ht="15.75" customHeight="1">
      <c r="R659" s="11"/>
      <c r="S659" s="13"/>
      <c r="T659" s="11"/>
      <c r="U659" s="11"/>
      <c r="V659" s="11"/>
      <c r="W659" s="11"/>
      <c r="X659" s="11"/>
      <c r="Y659" s="1"/>
      <c r="AB659" s="210"/>
      <c r="AC659" s="21"/>
      <c r="AD659" s="1"/>
      <c r="AE659" s="23"/>
      <c r="AF659" s="23"/>
      <c r="AG659" s="23"/>
      <c r="AH659" s="23"/>
      <c r="AJ659" s="28"/>
      <c r="AK659" s="28"/>
      <c r="AM659" s="28"/>
      <c r="AN659" s="28"/>
      <c r="AO659" s="28"/>
      <c r="AQ659" s="28"/>
      <c r="AR659" s="28"/>
      <c r="AX659" s="23"/>
      <c r="BE659" s="30"/>
      <c r="BZ659" s="31"/>
      <c r="CD659" s="33"/>
    </row>
    <row r="660" ht="15.75" customHeight="1">
      <c r="R660" s="11"/>
      <c r="S660" s="13"/>
      <c r="T660" s="11"/>
      <c r="U660" s="11"/>
      <c r="V660" s="11"/>
      <c r="W660" s="11"/>
      <c r="X660" s="11"/>
      <c r="Y660" s="1"/>
      <c r="AB660" s="210"/>
      <c r="AC660" s="21"/>
      <c r="AD660" s="1"/>
      <c r="AE660" s="23"/>
      <c r="AF660" s="23"/>
      <c r="AG660" s="23"/>
      <c r="AH660" s="23"/>
      <c r="AJ660" s="28"/>
      <c r="AK660" s="28"/>
      <c r="AM660" s="28"/>
      <c r="AN660" s="28"/>
      <c r="AO660" s="28"/>
      <c r="AQ660" s="28"/>
      <c r="AR660" s="28"/>
      <c r="AX660" s="23"/>
      <c r="BE660" s="30"/>
      <c r="BZ660" s="31"/>
      <c r="CD660" s="33"/>
    </row>
    <row r="661" ht="15.75" customHeight="1">
      <c r="R661" s="11"/>
      <c r="S661" s="13"/>
      <c r="T661" s="11"/>
      <c r="U661" s="11"/>
      <c r="V661" s="11"/>
      <c r="W661" s="11"/>
      <c r="X661" s="11"/>
      <c r="Y661" s="1"/>
      <c r="AB661" s="210"/>
      <c r="AC661" s="21"/>
      <c r="AD661" s="1"/>
      <c r="AE661" s="23"/>
      <c r="AF661" s="23"/>
      <c r="AG661" s="23"/>
      <c r="AH661" s="23"/>
      <c r="AJ661" s="28"/>
      <c r="AK661" s="28"/>
      <c r="AM661" s="28"/>
      <c r="AN661" s="28"/>
      <c r="AO661" s="28"/>
      <c r="AQ661" s="28"/>
      <c r="AR661" s="28"/>
      <c r="AX661" s="23"/>
      <c r="BE661" s="30"/>
      <c r="BZ661" s="31"/>
      <c r="CD661" s="33"/>
    </row>
    <row r="662" ht="15.75" customHeight="1">
      <c r="R662" s="11"/>
      <c r="S662" s="13"/>
      <c r="T662" s="11"/>
      <c r="U662" s="11"/>
      <c r="V662" s="11"/>
      <c r="W662" s="11"/>
      <c r="X662" s="11"/>
      <c r="Y662" s="1"/>
      <c r="AB662" s="210"/>
      <c r="AC662" s="21"/>
      <c r="AD662" s="1"/>
      <c r="AE662" s="23"/>
      <c r="AF662" s="23"/>
      <c r="AG662" s="23"/>
      <c r="AH662" s="23"/>
      <c r="AJ662" s="28"/>
      <c r="AK662" s="28"/>
      <c r="AM662" s="28"/>
      <c r="AN662" s="28"/>
      <c r="AO662" s="28"/>
      <c r="AQ662" s="28"/>
      <c r="AR662" s="28"/>
      <c r="AX662" s="23"/>
      <c r="BE662" s="30"/>
      <c r="BZ662" s="31"/>
      <c r="CD662" s="33"/>
    </row>
    <row r="663" ht="15.75" customHeight="1">
      <c r="R663" s="11"/>
      <c r="S663" s="13"/>
      <c r="T663" s="11"/>
      <c r="U663" s="11"/>
      <c r="V663" s="11"/>
      <c r="W663" s="11"/>
      <c r="X663" s="11"/>
      <c r="Y663" s="1"/>
      <c r="AB663" s="210"/>
      <c r="AC663" s="21"/>
      <c r="AD663" s="1"/>
      <c r="AE663" s="23"/>
      <c r="AF663" s="23"/>
      <c r="AG663" s="23"/>
      <c r="AH663" s="23"/>
      <c r="AJ663" s="28"/>
      <c r="AK663" s="28"/>
      <c r="AM663" s="28"/>
      <c r="AN663" s="28"/>
      <c r="AO663" s="28"/>
      <c r="AQ663" s="28"/>
      <c r="AR663" s="28"/>
      <c r="AX663" s="23"/>
      <c r="BE663" s="30"/>
      <c r="BZ663" s="31"/>
      <c r="CD663" s="33"/>
    </row>
    <row r="664" ht="15.75" customHeight="1">
      <c r="R664" s="11"/>
      <c r="S664" s="13"/>
      <c r="T664" s="11"/>
      <c r="U664" s="11"/>
      <c r="V664" s="11"/>
      <c r="W664" s="11"/>
      <c r="X664" s="11"/>
      <c r="Y664" s="1"/>
      <c r="AB664" s="210"/>
      <c r="AC664" s="21"/>
      <c r="AD664" s="1"/>
      <c r="AE664" s="23"/>
      <c r="AF664" s="23"/>
      <c r="AG664" s="23"/>
      <c r="AH664" s="23"/>
      <c r="AJ664" s="28"/>
      <c r="AK664" s="28"/>
      <c r="AM664" s="28"/>
      <c r="AN664" s="28"/>
      <c r="AO664" s="28"/>
      <c r="AQ664" s="28"/>
      <c r="AR664" s="28"/>
      <c r="AX664" s="23"/>
      <c r="BE664" s="30"/>
      <c r="BZ664" s="31"/>
      <c r="CD664" s="33"/>
    </row>
    <row r="665" ht="15.75" customHeight="1">
      <c r="R665" s="11"/>
      <c r="S665" s="13"/>
      <c r="T665" s="11"/>
      <c r="U665" s="11"/>
      <c r="V665" s="11"/>
      <c r="W665" s="11"/>
      <c r="X665" s="11"/>
      <c r="Y665" s="1"/>
      <c r="AB665" s="210"/>
      <c r="AC665" s="21"/>
      <c r="AD665" s="1"/>
      <c r="AE665" s="23"/>
      <c r="AF665" s="23"/>
      <c r="AG665" s="23"/>
      <c r="AH665" s="23"/>
      <c r="AJ665" s="28"/>
      <c r="AK665" s="28"/>
      <c r="AM665" s="28"/>
      <c r="AN665" s="28"/>
      <c r="AO665" s="28"/>
      <c r="AQ665" s="28"/>
      <c r="AR665" s="28"/>
      <c r="AX665" s="23"/>
      <c r="BE665" s="30"/>
      <c r="BZ665" s="31"/>
      <c r="CD665" s="33"/>
    </row>
    <row r="666" ht="15.75" customHeight="1">
      <c r="R666" s="11"/>
      <c r="S666" s="13"/>
      <c r="T666" s="11"/>
      <c r="U666" s="11"/>
      <c r="V666" s="11"/>
      <c r="W666" s="11"/>
      <c r="X666" s="11"/>
      <c r="Y666" s="1"/>
      <c r="AB666" s="210"/>
      <c r="AC666" s="21"/>
      <c r="AD666" s="1"/>
      <c r="AE666" s="23"/>
      <c r="AF666" s="23"/>
      <c r="AG666" s="23"/>
      <c r="AH666" s="23"/>
      <c r="AJ666" s="28"/>
      <c r="AK666" s="28"/>
      <c r="AM666" s="28"/>
      <c r="AN666" s="28"/>
      <c r="AO666" s="28"/>
      <c r="AQ666" s="28"/>
      <c r="AR666" s="28"/>
      <c r="AX666" s="23"/>
      <c r="BE666" s="30"/>
      <c r="BZ666" s="31"/>
      <c r="CD666" s="33"/>
    </row>
    <row r="667" ht="15.75" customHeight="1">
      <c r="R667" s="11"/>
      <c r="S667" s="13"/>
      <c r="T667" s="11"/>
      <c r="U667" s="11"/>
      <c r="V667" s="11"/>
      <c r="W667" s="11"/>
      <c r="X667" s="11"/>
      <c r="Y667" s="1"/>
      <c r="AB667" s="210"/>
      <c r="AC667" s="21"/>
      <c r="AD667" s="1"/>
      <c r="AE667" s="23"/>
      <c r="AF667" s="23"/>
      <c r="AG667" s="23"/>
      <c r="AH667" s="23"/>
      <c r="AJ667" s="28"/>
      <c r="AK667" s="28"/>
      <c r="AM667" s="28"/>
      <c r="AN667" s="28"/>
      <c r="AO667" s="28"/>
      <c r="AQ667" s="28"/>
      <c r="AR667" s="28"/>
      <c r="AX667" s="23"/>
      <c r="BE667" s="30"/>
      <c r="BZ667" s="31"/>
      <c r="CD667" s="33"/>
    </row>
    <row r="668" ht="15.75" customHeight="1">
      <c r="R668" s="11"/>
      <c r="S668" s="13"/>
      <c r="T668" s="11"/>
      <c r="U668" s="11"/>
      <c r="V668" s="11"/>
      <c r="W668" s="11"/>
      <c r="X668" s="11"/>
      <c r="Y668" s="1"/>
      <c r="AB668" s="210"/>
      <c r="AC668" s="21"/>
      <c r="AD668" s="1"/>
      <c r="AE668" s="23"/>
      <c r="AF668" s="23"/>
      <c r="AG668" s="23"/>
      <c r="AH668" s="23"/>
      <c r="AJ668" s="28"/>
      <c r="AK668" s="28"/>
      <c r="AM668" s="28"/>
      <c r="AN668" s="28"/>
      <c r="AO668" s="28"/>
      <c r="AQ668" s="28"/>
      <c r="AR668" s="28"/>
      <c r="AX668" s="23"/>
      <c r="BE668" s="30"/>
      <c r="BZ668" s="31"/>
      <c r="CD668" s="33"/>
    </row>
    <row r="669" ht="15.75" customHeight="1">
      <c r="R669" s="11"/>
      <c r="S669" s="13"/>
      <c r="T669" s="11"/>
      <c r="U669" s="11"/>
      <c r="V669" s="11"/>
      <c r="W669" s="11"/>
      <c r="X669" s="11"/>
      <c r="Y669" s="1"/>
      <c r="AB669" s="210"/>
      <c r="AC669" s="21"/>
      <c r="AD669" s="1"/>
      <c r="AE669" s="23"/>
      <c r="AF669" s="23"/>
      <c r="AG669" s="23"/>
      <c r="AH669" s="23"/>
      <c r="AJ669" s="28"/>
      <c r="AK669" s="28"/>
      <c r="AM669" s="28"/>
      <c r="AN669" s="28"/>
      <c r="AO669" s="28"/>
      <c r="AQ669" s="28"/>
      <c r="AR669" s="28"/>
      <c r="AX669" s="23"/>
      <c r="BE669" s="30"/>
      <c r="BZ669" s="31"/>
      <c r="CD669" s="33"/>
    </row>
    <row r="670" ht="15.75" customHeight="1">
      <c r="R670" s="11"/>
      <c r="S670" s="13"/>
      <c r="T670" s="11"/>
      <c r="U670" s="11"/>
      <c r="V670" s="11"/>
      <c r="W670" s="11"/>
      <c r="X670" s="11"/>
      <c r="Y670" s="1"/>
      <c r="AB670" s="210"/>
      <c r="AC670" s="21"/>
      <c r="AD670" s="1"/>
      <c r="AE670" s="23"/>
      <c r="AF670" s="23"/>
      <c r="AG670" s="23"/>
      <c r="AH670" s="23"/>
      <c r="AJ670" s="28"/>
      <c r="AK670" s="28"/>
      <c r="AM670" s="28"/>
      <c r="AN670" s="28"/>
      <c r="AO670" s="28"/>
      <c r="AQ670" s="28"/>
      <c r="AR670" s="28"/>
      <c r="AX670" s="23"/>
      <c r="BE670" s="30"/>
      <c r="BZ670" s="31"/>
      <c r="CD670" s="33"/>
    </row>
    <row r="671" ht="15.75" customHeight="1">
      <c r="R671" s="11"/>
      <c r="S671" s="13"/>
      <c r="T671" s="11"/>
      <c r="U671" s="11"/>
      <c r="V671" s="11"/>
      <c r="W671" s="11"/>
      <c r="X671" s="11"/>
      <c r="Y671" s="1"/>
      <c r="AB671" s="210"/>
      <c r="AC671" s="21"/>
      <c r="AD671" s="1"/>
      <c r="AE671" s="23"/>
      <c r="AF671" s="23"/>
      <c r="AG671" s="23"/>
      <c r="AH671" s="23"/>
      <c r="AJ671" s="28"/>
      <c r="AK671" s="28"/>
      <c r="AM671" s="28"/>
      <c r="AN671" s="28"/>
      <c r="AO671" s="28"/>
      <c r="AQ671" s="28"/>
      <c r="AR671" s="28"/>
      <c r="AX671" s="23"/>
      <c r="BE671" s="30"/>
      <c r="BZ671" s="31"/>
      <c r="CD671" s="33"/>
    </row>
    <row r="672" ht="15.75" customHeight="1">
      <c r="R672" s="11"/>
      <c r="S672" s="13"/>
      <c r="T672" s="11"/>
      <c r="U672" s="11"/>
      <c r="V672" s="11"/>
      <c r="W672" s="11"/>
      <c r="X672" s="11"/>
      <c r="Y672" s="1"/>
      <c r="AB672" s="210"/>
      <c r="AC672" s="21"/>
      <c r="AD672" s="1"/>
      <c r="AE672" s="23"/>
      <c r="AF672" s="23"/>
      <c r="AG672" s="23"/>
      <c r="AH672" s="23"/>
      <c r="AJ672" s="28"/>
      <c r="AK672" s="28"/>
      <c r="AM672" s="28"/>
      <c r="AN672" s="28"/>
      <c r="AO672" s="28"/>
      <c r="AQ672" s="28"/>
      <c r="AR672" s="28"/>
      <c r="AX672" s="23"/>
      <c r="BE672" s="30"/>
      <c r="BZ672" s="31"/>
      <c r="CD672" s="33"/>
    </row>
    <row r="673" ht="15.75" customHeight="1">
      <c r="R673" s="11"/>
      <c r="S673" s="13"/>
      <c r="T673" s="11"/>
      <c r="U673" s="11"/>
      <c r="V673" s="11"/>
      <c r="W673" s="11"/>
      <c r="X673" s="11"/>
      <c r="Y673" s="1"/>
      <c r="AB673" s="210"/>
      <c r="AC673" s="21"/>
      <c r="AD673" s="1"/>
      <c r="AE673" s="23"/>
      <c r="AF673" s="23"/>
      <c r="AG673" s="23"/>
      <c r="AH673" s="23"/>
      <c r="AJ673" s="28"/>
      <c r="AK673" s="28"/>
      <c r="AM673" s="28"/>
      <c r="AN673" s="28"/>
      <c r="AO673" s="28"/>
      <c r="AQ673" s="28"/>
      <c r="AR673" s="28"/>
      <c r="AX673" s="23"/>
      <c r="BE673" s="30"/>
      <c r="BZ673" s="31"/>
      <c r="CD673" s="33"/>
    </row>
    <row r="674" ht="15.75" customHeight="1">
      <c r="R674" s="11"/>
      <c r="S674" s="13"/>
      <c r="T674" s="11"/>
      <c r="U674" s="11"/>
      <c r="V674" s="11"/>
      <c r="W674" s="11"/>
      <c r="X674" s="11"/>
      <c r="Y674" s="1"/>
      <c r="AB674" s="210"/>
      <c r="AC674" s="21"/>
      <c r="AD674" s="1"/>
      <c r="AE674" s="23"/>
      <c r="AF674" s="23"/>
      <c r="AG674" s="23"/>
      <c r="AH674" s="23"/>
      <c r="AJ674" s="28"/>
      <c r="AK674" s="28"/>
      <c r="AM674" s="28"/>
      <c r="AN674" s="28"/>
      <c r="AO674" s="28"/>
      <c r="AQ674" s="28"/>
      <c r="AR674" s="28"/>
      <c r="AX674" s="23"/>
      <c r="BE674" s="30"/>
      <c r="BZ674" s="31"/>
      <c r="CD674" s="33"/>
    </row>
    <row r="675" ht="15.75" customHeight="1">
      <c r="R675" s="11"/>
      <c r="S675" s="13"/>
      <c r="T675" s="11"/>
      <c r="U675" s="11"/>
      <c r="V675" s="11"/>
      <c r="W675" s="11"/>
      <c r="X675" s="11"/>
      <c r="Y675" s="1"/>
      <c r="AB675" s="210"/>
      <c r="AC675" s="21"/>
      <c r="AD675" s="1"/>
      <c r="AE675" s="23"/>
      <c r="AF675" s="23"/>
      <c r="AG675" s="23"/>
      <c r="AH675" s="23"/>
      <c r="AJ675" s="28"/>
      <c r="AK675" s="28"/>
      <c r="AM675" s="28"/>
      <c r="AN675" s="28"/>
      <c r="AO675" s="28"/>
      <c r="AQ675" s="28"/>
      <c r="AR675" s="28"/>
      <c r="AX675" s="23"/>
      <c r="BE675" s="30"/>
      <c r="BZ675" s="31"/>
      <c r="CD675" s="33"/>
    </row>
    <row r="676" ht="15.75" customHeight="1">
      <c r="R676" s="11"/>
      <c r="S676" s="13"/>
      <c r="T676" s="11"/>
      <c r="U676" s="11"/>
      <c r="V676" s="11"/>
      <c r="W676" s="11"/>
      <c r="X676" s="11"/>
      <c r="Y676" s="1"/>
      <c r="AB676" s="210"/>
      <c r="AC676" s="21"/>
      <c r="AD676" s="1"/>
      <c r="AE676" s="23"/>
      <c r="AF676" s="23"/>
      <c r="AG676" s="23"/>
      <c r="AH676" s="23"/>
      <c r="AJ676" s="28"/>
      <c r="AK676" s="28"/>
      <c r="AM676" s="28"/>
      <c r="AN676" s="28"/>
      <c r="AO676" s="28"/>
      <c r="AQ676" s="28"/>
      <c r="AR676" s="28"/>
      <c r="AX676" s="23"/>
      <c r="BE676" s="30"/>
      <c r="BZ676" s="31"/>
      <c r="CD676" s="33"/>
    </row>
    <row r="677" ht="15.75" customHeight="1">
      <c r="R677" s="11"/>
      <c r="S677" s="13"/>
      <c r="T677" s="11"/>
      <c r="U677" s="11"/>
      <c r="V677" s="11"/>
      <c r="W677" s="11"/>
      <c r="X677" s="11"/>
      <c r="Y677" s="1"/>
      <c r="AB677" s="210"/>
      <c r="AC677" s="21"/>
      <c r="AD677" s="1"/>
      <c r="AE677" s="23"/>
      <c r="AF677" s="23"/>
      <c r="AG677" s="23"/>
      <c r="AH677" s="23"/>
      <c r="AJ677" s="28"/>
      <c r="AK677" s="28"/>
      <c r="AM677" s="28"/>
      <c r="AN677" s="28"/>
      <c r="AO677" s="28"/>
      <c r="AQ677" s="28"/>
      <c r="AR677" s="28"/>
      <c r="AX677" s="23"/>
      <c r="BE677" s="30"/>
      <c r="BZ677" s="31"/>
      <c r="CD677" s="33"/>
    </row>
    <row r="678" ht="15.75" customHeight="1">
      <c r="R678" s="11"/>
      <c r="S678" s="13"/>
      <c r="T678" s="11"/>
      <c r="U678" s="11"/>
      <c r="V678" s="11"/>
      <c r="W678" s="11"/>
      <c r="X678" s="11"/>
      <c r="Y678" s="1"/>
      <c r="AB678" s="210"/>
      <c r="AC678" s="21"/>
      <c r="AD678" s="1"/>
      <c r="AE678" s="23"/>
      <c r="AF678" s="23"/>
      <c r="AG678" s="23"/>
      <c r="AH678" s="23"/>
      <c r="AJ678" s="28"/>
      <c r="AK678" s="28"/>
      <c r="AM678" s="28"/>
      <c r="AN678" s="28"/>
      <c r="AO678" s="28"/>
      <c r="AQ678" s="28"/>
      <c r="AR678" s="28"/>
      <c r="AX678" s="23"/>
      <c r="BE678" s="30"/>
      <c r="BZ678" s="31"/>
      <c r="CD678" s="33"/>
    </row>
    <row r="679" ht="15.75" customHeight="1">
      <c r="R679" s="11"/>
      <c r="S679" s="13"/>
      <c r="T679" s="11"/>
      <c r="U679" s="11"/>
      <c r="V679" s="11"/>
      <c r="W679" s="11"/>
      <c r="X679" s="11"/>
      <c r="Y679" s="1"/>
      <c r="AB679" s="210"/>
      <c r="AC679" s="21"/>
      <c r="AD679" s="1"/>
      <c r="AE679" s="23"/>
      <c r="AF679" s="23"/>
      <c r="AG679" s="23"/>
      <c r="AH679" s="23"/>
      <c r="AJ679" s="28"/>
      <c r="AK679" s="28"/>
      <c r="AM679" s="28"/>
      <c r="AN679" s="28"/>
      <c r="AO679" s="28"/>
      <c r="AQ679" s="28"/>
      <c r="AR679" s="28"/>
      <c r="AX679" s="23"/>
      <c r="BE679" s="30"/>
      <c r="BZ679" s="31"/>
      <c r="CD679" s="33"/>
    </row>
    <row r="680" ht="15.75" customHeight="1">
      <c r="R680" s="11"/>
      <c r="S680" s="13"/>
      <c r="T680" s="11"/>
      <c r="U680" s="11"/>
      <c r="V680" s="11"/>
      <c r="W680" s="11"/>
      <c r="X680" s="11"/>
      <c r="Y680" s="1"/>
      <c r="AB680" s="210"/>
      <c r="AC680" s="21"/>
      <c r="AD680" s="1"/>
      <c r="AE680" s="23"/>
      <c r="AF680" s="23"/>
      <c r="AG680" s="23"/>
      <c r="AH680" s="23"/>
      <c r="AJ680" s="28"/>
      <c r="AK680" s="28"/>
      <c r="AM680" s="28"/>
      <c r="AN680" s="28"/>
      <c r="AO680" s="28"/>
      <c r="AQ680" s="28"/>
      <c r="AR680" s="28"/>
      <c r="AX680" s="23"/>
      <c r="BE680" s="30"/>
      <c r="BZ680" s="31"/>
      <c r="CD680" s="33"/>
    </row>
    <row r="681" ht="15.75" customHeight="1">
      <c r="R681" s="11"/>
      <c r="S681" s="13"/>
      <c r="T681" s="11"/>
      <c r="U681" s="11"/>
      <c r="V681" s="11"/>
      <c r="W681" s="11"/>
      <c r="X681" s="11"/>
      <c r="Y681" s="1"/>
      <c r="AB681" s="210"/>
      <c r="AC681" s="21"/>
      <c r="AD681" s="1"/>
      <c r="AE681" s="23"/>
      <c r="AF681" s="23"/>
      <c r="AG681" s="23"/>
      <c r="AH681" s="23"/>
      <c r="AJ681" s="28"/>
      <c r="AK681" s="28"/>
      <c r="AM681" s="28"/>
      <c r="AN681" s="28"/>
      <c r="AO681" s="28"/>
      <c r="AQ681" s="28"/>
      <c r="AR681" s="28"/>
      <c r="AX681" s="23"/>
      <c r="BE681" s="30"/>
      <c r="BZ681" s="31"/>
      <c r="CD681" s="33"/>
    </row>
    <row r="682" ht="15.75" customHeight="1">
      <c r="R682" s="11"/>
      <c r="S682" s="13"/>
      <c r="T682" s="11"/>
      <c r="U682" s="11"/>
      <c r="V682" s="11"/>
      <c r="W682" s="11"/>
      <c r="X682" s="11"/>
      <c r="Y682" s="1"/>
      <c r="AB682" s="210"/>
      <c r="AC682" s="21"/>
      <c r="AD682" s="1"/>
      <c r="AE682" s="23"/>
      <c r="AF682" s="23"/>
      <c r="AG682" s="23"/>
      <c r="AH682" s="23"/>
      <c r="AJ682" s="28"/>
      <c r="AK682" s="28"/>
      <c r="AM682" s="28"/>
      <c r="AN682" s="28"/>
      <c r="AO682" s="28"/>
      <c r="AQ682" s="28"/>
      <c r="AR682" s="28"/>
      <c r="AX682" s="23"/>
      <c r="BE682" s="30"/>
      <c r="BZ682" s="31"/>
      <c r="CD682" s="33"/>
    </row>
    <row r="683" ht="15.75" customHeight="1">
      <c r="R683" s="11"/>
      <c r="S683" s="13"/>
      <c r="T683" s="11"/>
      <c r="U683" s="11"/>
      <c r="V683" s="11"/>
      <c r="W683" s="11"/>
      <c r="X683" s="11"/>
      <c r="Y683" s="1"/>
      <c r="AB683" s="210"/>
      <c r="AC683" s="21"/>
      <c r="AD683" s="1"/>
      <c r="AE683" s="23"/>
      <c r="AF683" s="23"/>
      <c r="AG683" s="23"/>
      <c r="AH683" s="23"/>
      <c r="AJ683" s="28"/>
      <c r="AK683" s="28"/>
      <c r="AM683" s="28"/>
      <c r="AN683" s="28"/>
      <c r="AO683" s="28"/>
      <c r="AQ683" s="28"/>
      <c r="AR683" s="28"/>
      <c r="AX683" s="23"/>
      <c r="BE683" s="30"/>
      <c r="BZ683" s="31"/>
      <c r="CD683" s="33"/>
    </row>
    <row r="684" ht="15.75" customHeight="1">
      <c r="R684" s="11"/>
      <c r="S684" s="13"/>
      <c r="T684" s="11"/>
      <c r="U684" s="11"/>
      <c r="V684" s="11"/>
      <c r="W684" s="11"/>
      <c r="X684" s="11"/>
      <c r="Y684" s="1"/>
      <c r="AB684" s="210"/>
      <c r="AC684" s="21"/>
      <c r="AD684" s="1"/>
      <c r="AE684" s="23"/>
      <c r="AF684" s="23"/>
      <c r="AG684" s="23"/>
      <c r="AH684" s="23"/>
      <c r="AJ684" s="28"/>
      <c r="AK684" s="28"/>
      <c r="AM684" s="28"/>
      <c r="AN684" s="28"/>
      <c r="AO684" s="28"/>
      <c r="AQ684" s="28"/>
      <c r="AR684" s="28"/>
      <c r="AX684" s="23"/>
      <c r="BE684" s="30"/>
      <c r="BZ684" s="31"/>
      <c r="CD684" s="33"/>
    </row>
    <row r="685" ht="15.75" customHeight="1">
      <c r="R685" s="11"/>
      <c r="S685" s="13"/>
      <c r="T685" s="11"/>
      <c r="U685" s="11"/>
      <c r="V685" s="11"/>
      <c r="W685" s="11"/>
      <c r="X685" s="11"/>
      <c r="Y685" s="1"/>
      <c r="AB685" s="210"/>
      <c r="AC685" s="21"/>
      <c r="AD685" s="1"/>
      <c r="AE685" s="23"/>
      <c r="AF685" s="23"/>
      <c r="AG685" s="23"/>
      <c r="AH685" s="23"/>
      <c r="AJ685" s="28"/>
      <c r="AK685" s="28"/>
      <c r="AM685" s="28"/>
      <c r="AN685" s="28"/>
      <c r="AO685" s="28"/>
      <c r="AQ685" s="28"/>
      <c r="AR685" s="28"/>
      <c r="AX685" s="23"/>
      <c r="BE685" s="30"/>
      <c r="BZ685" s="31"/>
      <c r="CD685" s="33"/>
    </row>
    <row r="686" ht="15.75" customHeight="1">
      <c r="R686" s="11"/>
      <c r="S686" s="13"/>
      <c r="T686" s="11"/>
      <c r="U686" s="11"/>
      <c r="V686" s="11"/>
      <c r="W686" s="11"/>
      <c r="X686" s="11"/>
      <c r="Y686" s="1"/>
      <c r="AB686" s="210"/>
      <c r="AC686" s="21"/>
      <c r="AD686" s="1"/>
      <c r="AE686" s="23"/>
      <c r="AF686" s="23"/>
      <c r="AG686" s="23"/>
      <c r="AH686" s="23"/>
      <c r="AJ686" s="28"/>
      <c r="AK686" s="28"/>
      <c r="AM686" s="28"/>
      <c r="AN686" s="28"/>
      <c r="AO686" s="28"/>
      <c r="AQ686" s="28"/>
      <c r="AR686" s="28"/>
      <c r="AX686" s="23"/>
      <c r="BE686" s="30"/>
      <c r="BZ686" s="31"/>
      <c r="CD686" s="33"/>
    </row>
    <row r="687" ht="15.75" customHeight="1">
      <c r="R687" s="11"/>
      <c r="S687" s="13"/>
      <c r="T687" s="11"/>
      <c r="U687" s="11"/>
      <c r="V687" s="11"/>
      <c r="W687" s="11"/>
      <c r="X687" s="11"/>
      <c r="Y687" s="1"/>
      <c r="AB687" s="210"/>
      <c r="AC687" s="21"/>
      <c r="AD687" s="1"/>
      <c r="AE687" s="23"/>
      <c r="AF687" s="23"/>
      <c r="AG687" s="23"/>
      <c r="AH687" s="23"/>
      <c r="AJ687" s="28"/>
      <c r="AK687" s="28"/>
      <c r="AM687" s="28"/>
      <c r="AN687" s="28"/>
      <c r="AO687" s="28"/>
      <c r="AQ687" s="28"/>
      <c r="AR687" s="28"/>
      <c r="AX687" s="23"/>
      <c r="BE687" s="30"/>
      <c r="BZ687" s="31"/>
      <c r="CD687" s="33"/>
    </row>
    <row r="688" ht="15.75" customHeight="1">
      <c r="R688" s="11"/>
      <c r="S688" s="13"/>
      <c r="T688" s="11"/>
      <c r="U688" s="11"/>
      <c r="V688" s="11"/>
      <c r="W688" s="11"/>
      <c r="X688" s="11"/>
      <c r="Y688" s="1"/>
      <c r="AB688" s="210"/>
      <c r="AC688" s="21"/>
      <c r="AD688" s="1"/>
      <c r="AE688" s="23"/>
      <c r="AF688" s="23"/>
      <c r="AG688" s="23"/>
      <c r="AH688" s="23"/>
      <c r="AJ688" s="28"/>
      <c r="AK688" s="28"/>
      <c r="AM688" s="28"/>
      <c r="AN688" s="28"/>
      <c r="AO688" s="28"/>
      <c r="AQ688" s="28"/>
      <c r="AR688" s="28"/>
      <c r="AX688" s="23"/>
      <c r="BE688" s="30"/>
      <c r="BZ688" s="31"/>
      <c r="CD688" s="33"/>
    </row>
    <row r="689" ht="15.75" customHeight="1">
      <c r="R689" s="11"/>
      <c r="S689" s="13"/>
      <c r="T689" s="11"/>
      <c r="U689" s="11"/>
      <c r="V689" s="11"/>
      <c r="W689" s="11"/>
      <c r="X689" s="11"/>
      <c r="Y689" s="1"/>
      <c r="AB689" s="210"/>
      <c r="AC689" s="21"/>
      <c r="AD689" s="1"/>
      <c r="AE689" s="23"/>
      <c r="AF689" s="23"/>
      <c r="AG689" s="23"/>
      <c r="AH689" s="23"/>
      <c r="AJ689" s="28"/>
      <c r="AK689" s="28"/>
      <c r="AM689" s="28"/>
      <c r="AN689" s="28"/>
      <c r="AO689" s="28"/>
      <c r="AQ689" s="28"/>
      <c r="AR689" s="28"/>
      <c r="AX689" s="23"/>
      <c r="BE689" s="30"/>
      <c r="BZ689" s="31"/>
      <c r="CD689" s="33"/>
    </row>
    <row r="690" ht="15.75" customHeight="1">
      <c r="R690" s="11"/>
      <c r="S690" s="13"/>
      <c r="T690" s="11"/>
      <c r="U690" s="11"/>
      <c r="V690" s="11"/>
      <c r="W690" s="11"/>
      <c r="X690" s="11"/>
      <c r="Y690" s="1"/>
      <c r="AB690" s="210"/>
      <c r="AC690" s="21"/>
      <c r="AD690" s="1"/>
      <c r="AE690" s="23"/>
      <c r="AF690" s="23"/>
      <c r="AG690" s="23"/>
      <c r="AH690" s="23"/>
      <c r="AJ690" s="28"/>
      <c r="AK690" s="28"/>
      <c r="AM690" s="28"/>
      <c r="AN690" s="28"/>
      <c r="AO690" s="28"/>
      <c r="AQ690" s="28"/>
      <c r="AR690" s="28"/>
      <c r="AX690" s="23"/>
      <c r="BE690" s="30"/>
      <c r="BZ690" s="31"/>
      <c r="CD690" s="33"/>
    </row>
    <row r="691" ht="15.75" customHeight="1">
      <c r="R691" s="11"/>
      <c r="S691" s="13"/>
      <c r="T691" s="11"/>
      <c r="U691" s="11"/>
      <c r="V691" s="11"/>
      <c r="W691" s="11"/>
      <c r="X691" s="11"/>
      <c r="Y691" s="1"/>
      <c r="AB691" s="210"/>
      <c r="AC691" s="21"/>
      <c r="AD691" s="1"/>
      <c r="AE691" s="23"/>
      <c r="AF691" s="23"/>
      <c r="AG691" s="23"/>
      <c r="AH691" s="23"/>
      <c r="AJ691" s="28"/>
      <c r="AK691" s="28"/>
      <c r="AM691" s="28"/>
      <c r="AN691" s="28"/>
      <c r="AO691" s="28"/>
      <c r="AQ691" s="28"/>
      <c r="AR691" s="28"/>
      <c r="AX691" s="23"/>
      <c r="BE691" s="30"/>
      <c r="BZ691" s="31"/>
      <c r="CD691" s="33"/>
    </row>
    <row r="692" ht="15.75" customHeight="1">
      <c r="R692" s="11"/>
      <c r="S692" s="13"/>
      <c r="T692" s="11"/>
      <c r="U692" s="11"/>
      <c r="V692" s="11"/>
      <c r="W692" s="11"/>
      <c r="X692" s="11"/>
      <c r="Y692" s="1"/>
      <c r="AB692" s="210"/>
      <c r="AC692" s="21"/>
      <c r="AD692" s="1"/>
      <c r="AE692" s="23"/>
      <c r="AF692" s="23"/>
      <c r="AG692" s="23"/>
      <c r="AH692" s="23"/>
      <c r="AJ692" s="28"/>
      <c r="AK692" s="28"/>
      <c r="AM692" s="28"/>
      <c r="AN692" s="28"/>
      <c r="AO692" s="28"/>
      <c r="AQ692" s="28"/>
      <c r="AR692" s="28"/>
      <c r="AX692" s="23"/>
      <c r="BE692" s="30"/>
      <c r="BZ692" s="31"/>
      <c r="CD692" s="33"/>
    </row>
    <row r="693" ht="15.75" customHeight="1">
      <c r="R693" s="11"/>
      <c r="S693" s="13"/>
      <c r="T693" s="11"/>
      <c r="U693" s="11"/>
      <c r="V693" s="11"/>
      <c r="W693" s="11"/>
      <c r="X693" s="11"/>
      <c r="Y693" s="1"/>
      <c r="AB693" s="210"/>
      <c r="AC693" s="21"/>
      <c r="AD693" s="1"/>
      <c r="AE693" s="23"/>
      <c r="AF693" s="23"/>
      <c r="AG693" s="23"/>
      <c r="AH693" s="23"/>
      <c r="AJ693" s="28"/>
      <c r="AK693" s="28"/>
      <c r="AM693" s="28"/>
      <c r="AN693" s="28"/>
      <c r="AO693" s="28"/>
      <c r="AQ693" s="28"/>
      <c r="AR693" s="28"/>
      <c r="AX693" s="23"/>
      <c r="BE693" s="30"/>
      <c r="BZ693" s="31"/>
      <c r="CD693" s="33"/>
    </row>
    <row r="694" ht="15.75" customHeight="1">
      <c r="R694" s="11"/>
      <c r="S694" s="13"/>
      <c r="T694" s="11"/>
      <c r="U694" s="11"/>
      <c r="V694" s="11"/>
      <c r="W694" s="11"/>
      <c r="X694" s="11"/>
      <c r="Y694" s="1"/>
      <c r="AB694" s="210"/>
      <c r="AC694" s="21"/>
      <c r="AD694" s="1"/>
      <c r="AE694" s="23"/>
      <c r="AF694" s="23"/>
      <c r="AG694" s="23"/>
      <c r="AH694" s="23"/>
      <c r="AJ694" s="28"/>
      <c r="AK694" s="28"/>
      <c r="AM694" s="28"/>
      <c r="AN694" s="28"/>
      <c r="AO694" s="28"/>
      <c r="AQ694" s="28"/>
      <c r="AR694" s="28"/>
      <c r="AX694" s="23"/>
      <c r="BE694" s="30"/>
      <c r="BZ694" s="31"/>
      <c r="CD694" s="33"/>
    </row>
    <row r="695" ht="15.75" customHeight="1">
      <c r="R695" s="11"/>
      <c r="S695" s="13"/>
      <c r="T695" s="11"/>
      <c r="U695" s="11"/>
      <c r="V695" s="11"/>
      <c r="W695" s="11"/>
      <c r="X695" s="11"/>
      <c r="Y695" s="1"/>
      <c r="AB695" s="210"/>
      <c r="AC695" s="21"/>
      <c r="AD695" s="1"/>
      <c r="AE695" s="23"/>
      <c r="AF695" s="23"/>
      <c r="AG695" s="23"/>
      <c r="AH695" s="23"/>
      <c r="AJ695" s="28"/>
      <c r="AK695" s="28"/>
      <c r="AM695" s="28"/>
      <c r="AN695" s="28"/>
      <c r="AO695" s="28"/>
      <c r="AQ695" s="28"/>
      <c r="AR695" s="28"/>
      <c r="AX695" s="23"/>
      <c r="BE695" s="30"/>
      <c r="BZ695" s="31"/>
      <c r="CD695" s="33"/>
    </row>
    <row r="696" ht="15.75" customHeight="1">
      <c r="R696" s="11"/>
      <c r="S696" s="13"/>
      <c r="T696" s="11"/>
      <c r="U696" s="11"/>
      <c r="V696" s="11"/>
      <c r="W696" s="11"/>
      <c r="X696" s="11"/>
      <c r="Y696" s="1"/>
      <c r="AB696" s="210"/>
      <c r="AC696" s="21"/>
      <c r="AD696" s="1"/>
      <c r="AE696" s="23"/>
      <c r="AF696" s="23"/>
      <c r="AG696" s="23"/>
      <c r="AH696" s="23"/>
      <c r="AJ696" s="28"/>
      <c r="AK696" s="28"/>
      <c r="AM696" s="28"/>
      <c r="AN696" s="28"/>
      <c r="AO696" s="28"/>
      <c r="AQ696" s="28"/>
      <c r="AR696" s="28"/>
      <c r="AX696" s="23"/>
      <c r="BE696" s="30"/>
      <c r="BZ696" s="31"/>
      <c r="CD696" s="33"/>
    </row>
    <row r="697" ht="15.75" customHeight="1">
      <c r="R697" s="11"/>
      <c r="S697" s="13"/>
      <c r="T697" s="11"/>
      <c r="U697" s="11"/>
      <c r="V697" s="11"/>
      <c r="W697" s="11"/>
      <c r="X697" s="11"/>
      <c r="Y697" s="1"/>
      <c r="AB697" s="210"/>
      <c r="AC697" s="21"/>
      <c r="AD697" s="1"/>
      <c r="AE697" s="23"/>
      <c r="AF697" s="23"/>
      <c r="AG697" s="23"/>
      <c r="AH697" s="23"/>
      <c r="AJ697" s="28"/>
      <c r="AK697" s="28"/>
      <c r="AM697" s="28"/>
      <c r="AN697" s="28"/>
      <c r="AO697" s="28"/>
      <c r="AQ697" s="28"/>
      <c r="AR697" s="28"/>
      <c r="AX697" s="23"/>
      <c r="BE697" s="30"/>
      <c r="BZ697" s="31"/>
      <c r="CD697" s="33"/>
    </row>
    <row r="698" ht="15.75" customHeight="1">
      <c r="R698" s="11"/>
      <c r="S698" s="13"/>
      <c r="T698" s="11"/>
      <c r="U698" s="11"/>
      <c r="V698" s="11"/>
      <c r="W698" s="11"/>
      <c r="X698" s="11"/>
      <c r="Y698" s="1"/>
      <c r="AB698" s="210"/>
      <c r="AC698" s="21"/>
      <c r="AD698" s="1"/>
      <c r="AE698" s="23"/>
      <c r="AF698" s="23"/>
      <c r="AG698" s="23"/>
      <c r="AH698" s="23"/>
      <c r="AJ698" s="28"/>
      <c r="AK698" s="28"/>
      <c r="AM698" s="28"/>
      <c r="AN698" s="28"/>
      <c r="AO698" s="28"/>
      <c r="AQ698" s="28"/>
      <c r="AR698" s="28"/>
      <c r="AX698" s="23"/>
      <c r="BE698" s="30"/>
      <c r="BZ698" s="31"/>
      <c r="CD698" s="33"/>
    </row>
    <row r="699" ht="15.75" customHeight="1">
      <c r="R699" s="11"/>
      <c r="S699" s="13"/>
      <c r="T699" s="11"/>
      <c r="U699" s="11"/>
      <c r="V699" s="11"/>
      <c r="W699" s="11"/>
      <c r="X699" s="11"/>
      <c r="Y699" s="1"/>
      <c r="AB699" s="210"/>
      <c r="AC699" s="21"/>
      <c r="AD699" s="1"/>
      <c r="AE699" s="23"/>
      <c r="AF699" s="23"/>
      <c r="AG699" s="23"/>
      <c r="AH699" s="23"/>
      <c r="AJ699" s="28"/>
      <c r="AK699" s="28"/>
      <c r="AM699" s="28"/>
      <c r="AN699" s="28"/>
      <c r="AO699" s="28"/>
      <c r="AQ699" s="28"/>
      <c r="AR699" s="28"/>
      <c r="AX699" s="23"/>
      <c r="BE699" s="30"/>
      <c r="BZ699" s="31"/>
      <c r="CD699" s="33"/>
    </row>
    <row r="700" ht="15.75" customHeight="1">
      <c r="R700" s="11"/>
      <c r="S700" s="13"/>
      <c r="T700" s="11"/>
      <c r="U700" s="11"/>
      <c r="V700" s="11"/>
      <c r="W700" s="11"/>
      <c r="X700" s="11"/>
      <c r="Y700" s="1"/>
      <c r="AB700" s="210"/>
      <c r="AC700" s="21"/>
      <c r="AD700" s="1"/>
      <c r="AE700" s="23"/>
      <c r="AF700" s="23"/>
      <c r="AG700" s="23"/>
      <c r="AH700" s="23"/>
      <c r="AJ700" s="28"/>
      <c r="AK700" s="28"/>
      <c r="AM700" s="28"/>
      <c r="AN700" s="28"/>
      <c r="AO700" s="28"/>
      <c r="AQ700" s="28"/>
      <c r="AR700" s="28"/>
      <c r="AX700" s="23"/>
      <c r="BE700" s="30"/>
      <c r="BZ700" s="31"/>
      <c r="CD700" s="33"/>
    </row>
    <row r="701" ht="15.75" customHeight="1">
      <c r="R701" s="11"/>
      <c r="S701" s="13"/>
      <c r="T701" s="11"/>
      <c r="U701" s="11"/>
      <c r="V701" s="11"/>
      <c r="W701" s="11"/>
      <c r="X701" s="11"/>
      <c r="Y701" s="1"/>
      <c r="AB701" s="210"/>
      <c r="AC701" s="21"/>
      <c r="AD701" s="1"/>
      <c r="AE701" s="23"/>
      <c r="AF701" s="23"/>
      <c r="AG701" s="23"/>
      <c r="AH701" s="23"/>
      <c r="AJ701" s="28"/>
      <c r="AK701" s="28"/>
      <c r="AM701" s="28"/>
      <c r="AN701" s="28"/>
      <c r="AO701" s="28"/>
      <c r="AQ701" s="28"/>
      <c r="AR701" s="28"/>
      <c r="AX701" s="23"/>
      <c r="BE701" s="30"/>
      <c r="BZ701" s="31"/>
      <c r="CD701" s="33"/>
    </row>
    <row r="702" ht="15.75" customHeight="1">
      <c r="R702" s="11"/>
      <c r="S702" s="13"/>
      <c r="T702" s="11"/>
      <c r="U702" s="11"/>
      <c r="V702" s="11"/>
      <c r="W702" s="11"/>
      <c r="X702" s="11"/>
      <c r="Y702" s="1"/>
      <c r="AB702" s="210"/>
      <c r="AC702" s="21"/>
      <c r="AD702" s="1"/>
      <c r="AE702" s="23"/>
      <c r="AF702" s="23"/>
      <c r="AG702" s="23"/>
      <c r="AH702" s="23"/>
      <c r="AJ702" s="28"/>
      <c r="AK702" s="28"/>
      <c r="AM702" s="28"/>
      <c r="AN702" s="28"/>
      <c r="AO702" s="28"/>
      <c r="AQ702" s="28"/>
      <c r="AR702" s="28"/>
      <c r="AX702" s="23"/>
      <c r="BE702" s="30"/>
      <c r="BZ702" s="31"/>
      <c r="CD702" s="33"/>
    </row>
    <row r="703" ht="15.75" customHeight="1">
      <c r="R703" s="11"/>
      <c r="S703" s="13"/>
      <c r="T703" s="11"/>
      <c r="U703" s="11"/>
      <c r="V703" s="11"/>
      <c r="W703" s="11"/>
      <c r="X703" s="11"/>
      <c r="Y703" s="1"/>
      <c r="AB703" s="210"/>
      <c r="AC703" s="21"/>
      <c r="AD703" s="1"/>
      <c r="AE703" s="23"/>
      <c r="AF703" s="23"/>
      <c r="AG703" s="23"/>
      <c r="AH703" s="23"/>
      <c r="AJ703" s="28"/>
      <c r="AK703" s="28"/>
      <c r="AM703" s="28"/>
      <c r="AN703" s="28"/>
      <c r="AO703" s="28"/>
      <c r="AQ703" s="28"/>
      <c r="AR703" s="28"/>
      <c r="AX703" s="23"/>
      <c r="BE703" s="30"/>
      <c r="BZ703" s="31"/>
      <c r="CD703" s="33"/>
    </row>
    <row r="704" ht="15.75" customHeight="1">
      <c r="R704" s="11"/>
      <c r="S704" s="13"/>
      <c r="T704" s="11"/>
      <c r="U704" s="11"/>
      <c r="V704" s="11"/>
      <c r="W704" s="11"/>
      <c r="X704" s="11"/>
      <c r="Y704" s="1"/>
      <c r="AB704" s="210"/>
      <c r="AC704" s="21"/>
      <c r="AD704" s="1"/>
      <c r="AE704" s="23"/>
      <c r="AF704" s="23"/>
      <c r="AG704" s="23"/>
      <c r="AH704" s="23"/>
      <c r="AJ704" s="28"/>
      <c r="AK704" s="28"/>
      <c r="AM704" s="28"/>
      <c r="AN704" s="28"/>
      <c r="AO704" s="28"/>
      <c r="AQ704" s="28"/>
      <c r="AR704" s="28"/>
      <c r="AX704" s="23"/>
      <c r="BE704" s="30"/>
      <c r="BZ704" s="31"/>
      <c r="CD704" s="33"/>
    </row>
    <row r="705" ht="15.75" customHeight="1">
      <c r="R705" s="11"/>
      <c r="S705" s="13"/>
      <c r="T705" s="11"/>
      <c r="U705" s="11"/>
      <c r="V705" s="11"/>
      <c r="W705" s="11"/>
      <c r="X705" s="11"/>
      <c r="Y705" s="1"/>
      <c r="AB705" s="210"/>
      <c r="AC705" s="21"/>
      <c r="AD705" s="1"/>
      <c r="AE705" s="23"/>
      <c r="AF705" s="23"/>
      <c r="AG705" s="23"/>
      <c r="AH705" s="23"/>
      <c r="AJ705" s="28"/>
      <c r="AK705" s="28"/>
      <c r="AM705" s="28"/>
      <c r="AN705" s="28"/>
      <c r="AO705" s="28"/>
      <c r="AQ705" s="28"/>
      <c r="AR705" s="28"/>
      <c r="AX705" s="23"/>
      <c r="BE705" s="30"/>
      <c r="BZ705" s="31"/>
      <c r="CD705" s="33"/>
    </row>
    <row r="706" ht="15.75" customHeight="1">
      <c r="R706" s="11"/>
      <c r="S706" s="13"/>
      <c r="T706" s="11"/>
      <c r="U706" s="11"/>
      <c r="V706" s="11"/>
      <c r="W706" s="11"/>
      <c r="X706" s="11"/>
      <c r="Y706" s="1"/>
      <c r="AB706" s="210"/>
      <c r="AC706" s="21"/>
      <c r="AD706" s="1"/>
      <c r="AE706" s="23"/>
      <c r="AF706" s="23"/>
      <c r="AG706" s="23"/>
      <c r="AH706" s="23"/>
      <c r="AJ706" s="28"/>
      <c r="AK706" s="28"/>
      <c r="AM706" s="28"/>
      <c r="AN706" s="28"/>
      <c r="AO706" s="28"/>
      <c r="AQ706" s="28"/>
      <c r="AR706" s="28"/>
      <c r="AX706" s="23"/>
      <c r="BE706" s="30"/>
      <c r="BZ706" s="31"/>
      <c r="CD706" s="33"/>
    </row>
    <row r="707" ht="15.75" customHeight="1">
      <c r="R707" s="11"/>
      <c r="S707" s="13"/>
      <c r="T707" s="11"/>
      <c r="U707" s="11"/>
      <c r="V707" s="11"/>
      <c r="W707" s="11"/>
      <c r="X707" s="11"/>
      <c r="Y707" s="1"/>
      <c r="AB707" s="210"/>
      <c r="AC707" s="21"/>
      <c r="AD707" s="1"/>
      <c r="AE707" s="23"/>
      <c r="AF707" s="23"/>
      <c r="AG707" s="23"/>
      <c r="AH707" s="23"/>
      <c r="AJ707" s="28"/>
      <c r="AK707" s="28"/>
      <c r="AM707" s="28"/>
      <c r="AN707" s="28"/>
      <c r="AO707" s="28"/>
      <c r="AQ707" s="28"/>
      <c r="AR707" s="28"/>
      <c r="AX707" s="23"/>
      <c r="BE707" s="30"/>
      <c r="BZ707" s="31"/>
      <c r="CD707" s="33"/>
    </row>
    <row r="708" ht="15.75" customHeight="1">
      <c r="R708" s="11"/>
      <c r="S708" s="13"/>
      <c r="T708" s="11"/>
      <c r="U708" s="11"/>
      <c r="V708" s="11"/>
      <c r="W708" s="11"/>
      <c r="X708" s="11"/>
      <c r="Y708" s="1"/>
      <c r="AB708" s="210"/>
      <c r="AC708" s="21"/>
      <c r="AD708" s="1"/>
      <c r="AE708" s="23"/>
      <c r="AF708" s="23"/>
      <c r="AG708" s="23"/>
      <c r="AH708" s="23"/>
      <c r="AJ708" s="28"/>
      <c r="AK708" s="28"/>
      <c r="AM708" s="28"/>
      <c r="AN708" s="28"/>
      <c r="AO708" s="28"/>
      <c r="AQ708" s="28"/>
      <c r="AR708" s="28"/>
      <c r="AX708" s="23"/>
      <c r="BE708" s="30"/>
      <c r="BZ708" s="31"/>
      <c r="CD708" s="33"/>
    </row>
    <row r="709" ht="15.75" customHeight="1">
      <c r="R709" s="11"/>
      <c r="S709" s="13"/>
      <c r="T709" s="11"/>
      <c r="U709" s="11"/>
      <c r="V709" s="11"/>
      <c r="W709" s="11"/>
      <c r="X709" s="11"/>
      <c r="Y709" s="1"/>
      <c r="AB709" s="210"/>
      <c r="AC709" s="21"/>
      <c r="AD709" s="1"/>
      <c r="AE709" s="23"/>
      <c r="AF709" s="23"/>
      <c r="AG709" s="23"/>
      <c r="AH709" s="23"/>
      <c r="AJ709" s="28"/>
      <c r="AK709" s="28"/>
      <c r="AM709" s="28"/>
      <c r="AN709" s="28"/>
      <c r="AO709" s="28"/>
      <c r="AQ709" s="28"/>
      <c r="AR709" s="28"/>
      <c r="AX709" s="23"/>
      <c r="BE709" s="30"/>
      <c r="BZ709" s="31"/>
      <c r="CD709" s="33"/>
    </row>
    <row r="710" ht="15.75" customHeight="1">
      <c r="R710" s="11"/>
      <c r="S710" s="13"/>
      <c r="T710" s="11"/>
      <c r="U710" s="11"/>
      <c r="V710" s="11"/>
      <c r="W710" s="11"/>
      <c r="X710" s="11"/>
      <c r="Y710" s="1"/>
      <c r="AB710" s="210"/>
      <c r="AC710" s="21"/>
      <c r="AD710" s="1"/>
      <c r="AE710" s="23"/>
      <c r="AF710" s="23"/>
      <c r="AG710" s="23"/>
      <c r="AH710" s="23"/>
      <c r="AJ710" s="28"/>
      <c r="AK710" s="28"/>
      <c r="AM710" s="28"/>
      <c r="AN710" s="28"/>
      <c r="AO710" s="28"/>
      <c r="AQ710" s="28"/>
      <c r="AR710" s="28"/>
      <c r="AX710" s="23"/>
      <c r="BE710" s="30"/>
      <c r="BZ710" s="31"/>
      <c r="CD710" s="33"/>
    </row>
    <row r="711" ht="15.75" customHeight="1">
      <c r="R711" s="11"/>
      <c r="S711" s="13"/>
      <c r="T711" s="11"/>
      <c r="U711" s="11"/>
      <c r="V711" s="11"/>
      <c r="W711" s="11"/>
      <c r="X711" s="11"/>
      <c r="Y711" s="1"/>
      <c r="AB711" s="210"/>
      <c r="AC711" s="21"/>
      <c r="AD711" s="1"/>
      <c r="AE711" s="23"/>
      <c r="AF711" s="23"/>
      <c r="AG711" s="23"/>
      <c r="AH711" s="23"/>
      <c r="AJ711" s="28"/>
      <c r="AK711" s="28"/>
      <c r="AM711" s="28"/>
      <c r="AN711" s="28"/>
      <c r="AO711" s="28"/>
      <c r="AQ711" s="28"/>
      <c r="AR711" s="28"/>
      <c r="AX711" s="23"/>
      <c r="BE711" s="30"/>
      <c r="BZ711" s="31"/>
      <c r="CD711" s="33"/>
    </row>
    <row r="712" ht="15.75" customHeight="1">
      <c r="R712" s="11"/>
      <c r="S712" s="13"/>
      <c r="T712" s="11"/>
      <c r="U712" s="11"/>
      <c r="V712" s="11"/>
      <c r="W712" s="11"/>
      <c r="X712" s="11"/>
      <c r="Y712" s="1"/>
      <c r="AB712" s="210"/>
      <c r="AC712" s="21"/>
      <c r="AD712" s="1"/>
      <c r="AE712" s="23"/>
      <c r="AF712" s="23"/>
      <c r="AG712" s="23"/>
      <c r="AH712" s="23"/>
      <c r="AJ712" s="28"/>
      <c r="AK712" s="28"/>
      <c r="AM712" s="28"/>
      <c r="AN712" s="28"/>
      <c r="AO712" s="28"/>
      <c r="AQ712" s="28"/>
      <c r="AR712" s="28"/>
      <c r="AX712" s="23"/>
      <c r="BE712" s="30"/>
      <c r="BZ712" s="31"/>
      <c r="CD712" s="33"/>
    </row>
    <row r="713" ht="15.75" customHeight="1">
      <c r="R713" s="11"/>
      <c r="S713" s="13"/>
      <c r="T713" s="11"/>
      <c r="U713" s="11"/>
      <c r="V713" s="11"/>
      <c r="W713" s="11"/>
      <c r="X713" s="11"/>
      <c r="Y713" s="1"/>
      <c r="AB713" s="210"/>
      <c r="AC713" s="21"/>
      <c r="AD713" s="1"/>
      <c r="AE713" s="23"/>
      <c r="AF713" s="23"/>
      <c r="AG713" s="23"/>
      <c r="AH713" s="23"/>
      <c r="AJ713" s="28"/>
      <c r="AK713" s="28"/>
      <c r="AM713" s="28"/>
      <c r="AN713" s="28"/>
      <c r="AO713" s="28"/>
      <c r="AQ713" s="28"/>
      <c r="AR713" s="28"/>
      <c r="AX713" s="23"/>
      <c r="BE713" s="30"/>
      <c r="BZ713" s="31"/>
      <c r="CD713" s="33"/>
    </row>
    <row r="714" ht="15.75" customHeight="1">
      <c r="R714" s="11"/>
      <c r="S714" s="13"/>
      <c r="T714" s="11"/>
      <c r="U714" s="11"/>
      <c r="V714" s="11"/>
      <c r="W714" s="11"/>
      <c r="X714" s="11"/>
      <c r="Y714" s="1"/>
      <c r="AB714" s="210"/>
      <c r="AC714" s="21"/>
      <c r="AD714" s="1"/>
      <c r="AE714" s="23"/>
      <c r="AF714" s="23"/>
      <c r="AG714" s="23"/>
      <c r="AH714" s="23"/>
      <c r="AJ714" s="28"/>
      <c r="AK714" s="28"/>
      <c r="AM714" s="28"/>
      <c r="AN714" s="28"/>
      <c r="AO714" s="28"/>
      <c r="AQ714" s="28"/>
      <c r="AR714" s="28"/>
      <c r="AX714" s="23"/>
      <c r="BE714" s="30"/>
      <c r="BZ714" s="31"/>
      <c r="CD714" s="33"/>
    </row>
    <row r="715" ht="15.75" customHeight="1">
      <c r="R715" s="11"/>
      <c r="S715" s="13"/>
      <c r="T715" s="11"/>
      <c r="U715" s="11"/>
      <c r="V715" s="11"/>
      <c r="W715" s="11"/>
      <c r="X715" s="11"/>
      <c r="Y715" s="1"/>
      <c r="AB715" s="210"/>
      <c r="AC715" s="21"/>
      <c r="AD715" s="1"/>
      <c r="AE715" s="23"/>
      <c r="AF715" s="23"/>
      <c r="AG715" s="23"/>
      <c r="AH715" s="23"/>
      <c r="AJ715" s="28"/>
      <c r="AK715" s="28"/>
      <c r="AM715" s="28"/>
      <c r="AN715" s="28"/>
      <c r="AO715" s="28"/>
      <c r="AQ715" s="28"/>
      <c r="AR715" s="28"/>
      <c r="AX715" s="23"/>
      <c r="BE715" s="30"/>
      <c r="BZ715" s="31"/>
      <c r="CD715" s="33"/>
    </row>
    <row r="716" ht="15.75" customHeight="1">
      <c r="R716" s="11"/>
      <c r="S716" s="13"/>
      <c r="T716" s="11"/>
      <c r="U716" s="11"/>
      <c r="V716" s="11"/>
      <c r="W716" s="11"/>
      <c r="X716" s="11"/>
      <c r="Y716" s="1"/>
      <c r="AB716" s="210"/>
      <c r="AC716" s="21"/>
      <c r="AD716" s="1"/>
      <c r="AE716" s="23"/>
      <c r="AF716" s="23"/>
      <c r="AG716" s="23"/>
      <c r="AH716" s="23"/>
      <c r="AJ716" s="28"/>
      <c r="AK716" s="28"/>
      <c r="AM716" s="28"/>
      <c r="AN716" s="28"/>
      <c r="AO716" s="28"/>
      <c r="AQ716" s="28"/>
      <c r="AR716" s="28"/>
      <c r="AX716" s="23"/>
      <c r="BE716" s="30"/>
      <c r="BZ716" s="31"/>
      <c r="CD716" s="33"/>
    </row>
    <row r="717" ht="15.75" customHeight="1">
      <c r="R717" s="11"/>
      <c r="S717" s="13"/>
      <c r="T717" s="11"/>
      <c r="U717" s="11"/>
      <c r="V717" s="11"/>
      <c r="W717" s="11"/>
      <c r="X717" s="11"/>
      <c r="Y717" s="1"/>
      <c r="AB717" s="210"/>
      <c r="AC717" s="21"/>
      <c r="AD717" s="1"/>
      <c r="AE717" s="23"/>
      <c r="AF717" s="23"/>
      <c r="AG717" s="23"/>
      <c r="AH717" s="23"/>
      <c r="AJ717" s="28"/>
      <c r="AK717" s="28"/>
      <c r="AM717" s="28"/>
      <c r="AN717" s="28"/>
      <c r="AO717" s="28"/>
      <c r="AQ717" s="28"/>
      <c r="AR717" s="28"/>
      <c r="AX717" s="23"/>
      <c r="BE717" s="30"/>
      <c r="BZ717" s="31"/>
      <c r="CD717" s="33"/>
    </row>
    <row r="718" ht="15.75" customHeight="1">
      <c r="R718" s="11"/>
      <c r="S718" s="13"/>
      <c r="T718" s="11"/>
      <c r="U718" s="11"/>
      <c r="V718" s="11"/>
      <c r="W718" s="11"/>
      <c r="X718" s="11"/>
      <c r="Y718" s="1"/>
      <c r="AB718" s="210"/>
      <c r="AC718" s="21"/>
      <c r="AD718" s="1"/>
      <c r="AE718" s="23"/>
      <c r="AF718" s="23"/>
      <c r="AG718" s="23"/>
      <c r="AH718" s="23"/>
      <c r="AJ718" s="28"/>
      <c r="AK718" s="28"/>
      <c r="AM718" s="28"/>
      <c r="AN718" s="28"/>
      <c r="AO718" s="28"/>
      <c r="AQ718" s="28"/>
      <c r="AR718" s="28"/>
      <c r="AX718" s="23"/>
      <c r="BE718" s="30"/>
      <c r="BZ718" s="31"/>
      <c r="CD718" s="33"/>
    </row>
    <row r="719" ht="15.75" customHeight="1">
      <c r="R719" s="11"/>
      <c r="S719" s="13"/>
      <c r="T719" s="11"/>
      <c r="U719" s="11"/>
      <c r="V719" s="11"/>
      <c r="W719" s="11"/>
      <c r="X719" s="11"/>
      <c r="Y719" s="1"/>
      <c r="AB719" s="210"/>
      <c r="AC719" s="21"/>
      <c r="AD719" s="1"/>
      <c r="AE719" s="23"/>
      <c r="AF719" s="23"/>
      <c r="AG719" s="23"/>
      <c r="AH719" s="23"/>
      <c r="AJ719" s="28"/>
      <c r="AK719" s="28"/>
      <c r="AM719" s="28"/>
      <c r="AN719" s="28"/>
      <c r="AO719" s="28"/>
      <c r="AQ719" s="28"/>
      <c r="AR719" s="28"/>
      <c r="AX719" s="23"/>
      <c r="BE719" s="30"/>
      <c r="BZ719" s="31"/>
      <c r="CD719" s="33"/>
    </row>
    <row r="720" ht="15.75" customHeight="1">
      <c r="R720" s="11"/>
      <c r="S720" s="13"/>
      <c r="T720" s="11"/>
      <c r="U720" s="11"/>
      <c r="V720" s="11"/>
      <c r="W720" s="11"/>
      <c r="X720" s="11"/>
      <c r="Y720" s="1"/>
      <c r="AB720" s="210"/>
      <c r="AC720" s="21"/>
      <c r="AD720" s="1"/>
      <c r="AE720" s="23"/>
      <c r="AF720" s="23"/>
      <c r="AG720" s="23"/>
      <c r="AH720" s="23"/>
      <c r="AJ720" s="28"/>
      <c r="AK720" s="28"/>
      <c r="AM720" s="28"/>
      <c r="AN720" s="28"/>
      <c r="AO720" s="28"/>
      <c r="AQ720" s="28"/>
      <c r="AR720" s="28"/>
      <c r="AX720" s="23"/>
      <c r="BE720" s="30"/>
      <c r="BZ720" s="31"/>
      <c r="CD720" s="33"/>
    </row>
    <row r="721" ht="15.75" customHeight="1">
      <c r="R721" s="11"/>
      <c r="S721" s="13"/>
      <c r="T721" s="11"/>
      <c r="U721" s="11"/>
      <c r="V721" s="11"/>
      <c r="W721" s="11"/>
      <c r="X721" s="11"/>
      <c r="Y721" s="1"/>
      <c r="AB721" s="210"/>
      <c r="AC721" s="21"/>
      <c r="AD721" s="1"/>
      <c r="AE721" s="23"/>
      <c r="AF721" s="23"/>
      <c r="AG721" s="23"/>
      <c r="AH721" s="23"/>
      <c r="AJ721" s="28"/>
      <c r="AK721" s="28"/>
      <c r="AM721" s="28"/>
      <c r="AN721" s="28"/>
      <c r="AO721" s="28"/>
      <c r="AQ721" s="28"/>
      <c r="AR721" s="28"/>
      <c r="AX721" s="23"/>
      <c r="BE721" s="30"/>
      <c r="BZ721" s="31"/>
      <c r="CD721" s="33"/>
    </row>
    <row r="722" ht="15.75" customHeight="1">
      <c r="R722" s="11"/>
      <c r="S722" s="13"/>
      <c r="T722" s="11"/>
      <c r="U722" s="11"/>
      <c r="V722" s="11"/>
      <c r="W722" s="11"/>
      <c r="X722" s="11"/>
      <c r="Y722" s="1"/>
      <c r="AB722" s="210"/>
      <c r="AC722" s="21"/>
      <c r="AD722" s="1"/>
      <c r="AE722" s="23"/>
      <c r="AF722" s="23"/>
      <c r="AG722" s="23"/>
      <c r="AH722" s="23"/>
      <c r="AJ722" s="28"/>
      <c r="AK722" s="28"/>
      <c r="AM722" s="28"/>
      <c r="AN722" s="28"/>
      <c r="AO722" s="28"/>
      <c r="AQ722" s="28"/>
      <c r="AR722" s="28"/>
      <c r="AX722" s="23"/>
      <c r="BE722" s="30"/>
      <c r="BZ722" s="31"/>
      <c r="CD722" s="33"/>
    </row>
    <row r="723" ht="15.75" customHeight="1">
      <c r="R723" s="11"/>
      <c r="S723" s="13"/>
      <c r="T723" s="11"/>
      <c r="U723" s="11"/>
      <c r="V723" s="11"/>
      <c r="W723" s="11"/>
      <c r="X723" s="11"/>
      <c r="Y723" s="1"/>
      <c r="AB723" s="210"/>
      <c r="AC723" s="21"/>
      <c r="AD723" s="1"/>
      <c r="AE723" s="23"/>
      <c r="AF723" s="23"/>
      <c r="AG723" s="23"/>
      <c r="AH723" s="23"/>
      <c r="AJ723" s="28"/>
      <c r="AK723" s="28"/>
      <c r="AM723" s="28"/>
      <c r="AN723" s="28"/>
      <c r="AO723" s="28"/>
      <c r="AQ723" s="28"/>
      <c r="AR723" s="28"/>
      <c r="AX723" s="23"/>
      <c r="BE723" s="30"/>
      <c r="BZ723" s="31"/>
      <c r="CD723" s="33"/>
    </row>
    <row r="724" ht="15.75" customHeight="1">
      <c r="R724" s="11"/>
      <c r="S724" s="13"/>
      <c r="T724" s="11"/>
      <c r="U724" s="11"/>
      <c r="V724" s="11"/>
      <c r="W724" s="11"/>
      <c r="X724" s="11"/>
      <c r="Y724" s="1"/>
      <c r="AB724" s="210"/>
      <c r="AC724" s="21"/>
      <c r="AD724" s="1"/>
      <c r="AE724" s="23"/>
      <c r="AF724" s="23"/>
      <c r="AG724" s="23"/>
      <c r="AH724" s="23"/>
      <c r="AJ724" s="28"/>
      <c r="AK724" s="28"/>
      <c r="AM724" s="28"/>
      <c r="AN724" s="28"/>
      <c r="AO724" s="28"/>
      <c r="AQ724" s="28"/>
      <c r="AR724" s="28"/>
      <c r="AX724" s="23"/>
      <c r="BE724" s="30"/>
      <c r="BZ724" s="31"/>
      <c r="CD724" s="33"/>
    </row>
    <row r="725" ht="15.75" customHeight="1">
      <c r="R725" s="11"/>
      <c r="S725" s="13"/>
      <c r="T725" s="11"/>
      <c r="U725" s="11"/>
      <c r="V725" s="11"/>
      <c r="W725" s="11"/>
      <c r="X725" s="11"/>
      <c r="Y725" s="1"/>
      <c r="AB725" s="210"/>
      <c r="AC725" s="21"/>
      <c r="AD725" s="1"/>
      <c r="AE725" s="23"/>
      <c r="AF725" s="23"/>
      <c r="AG725" s="23"/>
      <c r="AH725" s="23"/>
      <c r="AJ725" s="28"/>
      <c r="AK725" s="28"/>
      <c r="AM725" s="28"/>
      <c r="AN725" s="28"/>
      <c r="AO725" s="28"/>
      <c r="AQ725" s="28"/>
      <c r="AR725" s="28"/>
      <c r="AX725" s="23"/>
      <c r="BE725" s="30"/>
      <c r="BZ725" s="31"/>
      <c r="CD725" s="33"/>
    </row>
    <row r="726" ht="15.75" customHeight="1">
      <c r="R726" s="11"/>
      <c r="S726" s="13"/>
      <c r="T726" s="11"/>
      <c r="U726" s="11"/>
      <c r="V726" s="11"/>
      <c r="W726" s="11"/>
      <c r="X726" s="11"/>
      <c r="Y726" s="1"/>
      <c r="AB726" s="210"/>
      <c r="AC726" s="21"/>
      <c r="AD726" s="1"/>
      <c r="AE726" s="23"/>
      <c r="AF726" s="23"/>
      <c r="AG726" s="23"/>
      <c r="AH726" s="23"/>
      <c r="AJ726" s="28"/>
      <c r="AK726" s="28"/>
      <c r="AM726" s="28"/>
      <c r="AN726" s="28"/>
      <c r="AO726" s="28"/>
      <c r="AQ726" s="28"/>
      <c r="AR726" s="28"/>
      <c r="AX726" s="23"/>
      <c r="BE726" s="30"/>
      <c r="BZ726" s="31"/>
      <c r="CD726" s="33"/>
    </row>
    <row r="727" ht="15.75" customHeight="1">
      <c r="R727" s="11"/>
      <c r="S727" s="13"/>
      <c r="T727" s="11"/>
      <c r="U727" s="11"/>
      <c r="V727" s="11"/>
      <c r="W727" s="11"/>
      <c r="X727" s="11"/>
      <c r="Y727" s="1"/>
      <c r="AB727" s="210"/>
      <c r="AC727" s="21"/>
      <c r="AD727" s="1"/>
      <c r="AE727" s="23"/>
      <c r="AF727" s="23"/>
      <c r="AG727" s="23"/>
      <c r="AH727" s="23"/>
      <c r="AJ727" s="28"/>
      <c r="AK727" s="28"/>
      <c r="AM727" s="28"/>
      <c r="AN727" s="28"/>
      <c r="AO727" s="28"/>
      <c r="AQ727" s="28"/>
      <c r="AR727" s="28"/>
      <c r="AX727" s="23"/>
      <c r="BE727" s="30"/>
      <c r="BZ727" s="31"/>
      <c r="CD727" s="33"/>
    </row>
    <row r="728" ht="15.75" customHeight="1">
      <c r="R728" s="11"/>
      <c r="S728" s="13"/>
      <c r="T728" s="11"/>
      <c r="U728" s="11"/>
      <c r="V728" s="11"/>
      <c r="W728" s="11"/>
      <c r="X728" s="11"/>
      <c r="Y728" s="1"/>
      <c r="AB728" s="210"/>
      <c r="AC728" s="21"/>
      <c r="AD728" s="1"/>
      <c r="AE728" s="23"/>
      <c r="AF728" s="23"/>
      <c r="AG728" s="23"/>
      <c r="AH728" s="23"/>
      <c r="AJ728" s="28"/>
      <c r="AK728" s="28"/>
      <c r="AM728" s="28"/>
      <c r="AN728" s="28"/>
      <c r="AO728" s="28"/>
      <c r="AQ728" s="28"/>
      <c r="AR728" s="28"/>
      <c r="AX728" s="23"/>
      <c r="BE728" s="30"/>
      <c r="BZ728" s="31"/>
      <c r="CD728" s="33"/>
    </row>
    <row r="729" ht="15.75" customHeight="1">
      <c r="R729" s="11"/>
      <c r="S729" s="13"/>
      <c r="T729" s="11"/>
      <c r="U729" s="11"/>
      <c r="V729" s="11"/>
      <c r="W729" s="11"/>
      <c r="X729" s="11"/>
      <c r="Y729" s="1"/>
      <c r="AB729" s="210"/>
      <c r="AC729" s="21"/>
      <c r="AD729" s="1"/>
      <c r="AE729" s="23"/>
      <c r="AF729" s="23"/>
      <c r="AG729" s="23"/>
      <c r="AH729" s="23"/>
      <c r="AJ729" s="28"/>
      <c r="AK729" s="28"/>
      <c r="AM729" s="28"/>
      <c r="AN729" s="28"/>
      <c r="AO729" s="28"/>
      <c r="AQ729" s="28"/>
      <c r="AR729" s="28"/>
      <c r="AX729" s="23"/>
      <c r="BE729" s="30"/>
      <c r="BZ729" s="31"/>
      <c r="CD729" s="33"/>
    </row>
    <row r="730" ht="15.75" customHeight="1">
      <c r="R730" s="11"/>
      <c r="S730" s="13"/>
      <c r="T730" s="11"/>
      <c r="U730" s="11"/>
      <c r="V730" s="11"/>
      <c r="W730" s="11"/>
      <c r="X730" s="11"/>
      <c r="Y730" s="1"/>
      <c r="AB730" s="210"/>
      <c r="AC730" s="21"/>
      <c r="AD730" s="1"/>
      <c r="AE730" s="23"/>
      <c r="AF730" s="23"/>
      <c r="AG730" s="23"/>
      <c r="AH730" s="23"/>
      <c r="AJ730" s="28"/>
      <c r="AK730" s="28"/>
      <c r="AM730" s="28"/>
      <c r="AN730" s="28"/>
      <c r="AO730" s="28"/>
      <c r="AQ730" s="28"/>
      <c r="AR730" s="28"/>
      <c r="AX730" s="23"/>
      <c r="BE730" s="30"/>
      <c r="BZ730" s="31"/>
      <c r="CD730" s="33"/>
    </row>
    <row r="731" ht="15.75" customHeight="1">
      <c r="R731" s="11"/>
      <c r="S731" s="13"/>
      <c r="T731" s="11"/>
      <c r="U731" s="11"/>
      <c r="V731" s="11"/>
      <c r="W731" s="11"/>
      <c r="X731" s="11"/>
      <c r="Y731" s="1"/>
      <c r="AB731" s="210"/>
      <c r="AC731" s="21"/>
      <c r="AD731" s="1"/>
      <c r="AE731" s="23"/>
      <c r="AF731" s="23"/>
      <c r="AG731" s="23"/>
      <c r="AH731" s="23"/>
      <c r="AJ731" s="28"/>
      <c r="AK731" s="28"/>
      <c r="AM731" s="28"/>
      <c r="AN731" s="28"/>
      <c r="AO731" s="28"/>
      <c r="AQ731" s="28"/>
      <c r="AR731" s="28"/>
      <c r="AX731" s="23"/>
      <c r="BE731" s="30"/>
      <c r="BZ731" s="31"/>
      <c r="CD731" s="33"/>
    </row>
    <row r="732" ht="15.75" customHeight="1">
      <c r="R732" s="11"/>
      <c r="S732" s="13"/>
      <c r="T732" s="11"/>
      <c r="U732" s="11"/>
      <c r="V732" s="11"/>
      <c r="W732" s="11"/>
      <c r="X732" s="11"/>
      <c r="Y732" s="1"/>
      <c r="AB732" s="210"/>
      <c r="AC732" s="21"/>
      <c r="AD732" s="1"/>
      <c r="AE732" s="23"/>
      <c r="AF732" s="23"/>
      <c r="AG732" s="23"/>
      <c r="AH732" s="23"/>
      <c r="AJ732" s="28"/>
      <c r="AK732" s="28"/>
      <c r="AM732" s="28"/>
      <c r="AN732" s="28"/>
      <c r="AO732" s="28"/>
      <c r="AQ732" s="28"/>
      <c r="AR732" s="28"/>
      <c r="AX732" s="23"/>
      <c r="BE732" s="30"/>
      <c r="BZ732" s="31"/>
      <c r="CD732" s="33"/>
    </row>
    <row r="733" ht="15.75" customHeight="1">
      <c r="R733" s="11"/>
      <c r="S733" s="13"/>
      <c r="T733" s="11"/>
      <c r="U733" s="11"/>
      <c r="V733" s="11"/>
      <c r="W733" s="11"/>
      <c r="X733" s="11"/>
      <c r="Y733" s="1"/>
      <c r="AB733" s="210"/>
      <c r="AC733" s="21"/>
      <c r="AD733" s="1"/>
      <c r="AE733" s="23"/>
      <c r="AF733" s="23"/>
      <c r="AG733" s="23"/>
      <c r="AH733" s="23"/>
      <c r="AJ733" s="28"/>
      <c r="AK733" s="28"/>
      <c r="AM733" s="28"/>
      <c r="AN733" s="28"/>
      <c r="AO733" s="28"/>
      <c r="AQ733" s="28"/>
      <c r="AR733" s="28"/>
      <c r="AX733" s="23"/>
      <c r="BE733" s="30"/>
      <c r="BZ733" s="31"/>
      <c r="CD733" s="33"/>
    </row>
    <row r="734" ht="15.75" customHeight="1">
      <c r="R734" s="11"/>
      <c r="S734" s="13"/>
      <c r="T734" s="11"/>
      <c r="U734" s="11"/>
      <c r="V734" s="11"/>
      <c r="W734" s="11"/>
      <c r="X734" s="11"/>
      <c r="Y734" s="1"/>
      <c r="AB734" s="210"/>
      <c r="AC734" s="21"/>
      <c r="AD734" s="1"/>
      <c r="AE734" s="23"/>
      <c r="AF734" s="23"/>
      <c r="AG734" s="23"/>
      <c r="AH734" s="23"/>
      <c r="AJ734" s="28"/>
      <c r="AK734" s="28"/>
      <c r="AM734" s="28"/>
      <c r="AN734" s="28"/>
      <c r="AO734" s="28"/>
      <c r="AQ734" s="28"/>
      <c r="AR734" s="28"/>
      <c r="AX734" s="23"/>
      <c r="BE734" s="30"/>
      <c r="BZ734" s="31"/>
      <c r="CD734" s="33"/>
    </row>
    <row r="735" ht="15.75" customHeight="1">
      <c r="R735" s="11"/>
      <c r="S735" s="13"/>
      <c r="T735" s="11"/>
      <c r="U735" s="11"/>
      <c r="V735" s="11"/>
      <c r="W735" s="11"/>
      <c r="X735" s="11"/>
      <c r="Y735" s="1"/>
      <c r="AB735" s="210"/>
      <c r="AC735" s="21"/>
      <c r="AD735" s="1"/>
      <c r="AE735" s="23"/>
      <c r="AF735" s="23"/>
      <c r="AG735" s="23"/>
      <c r="AH735" s="23"/>
      <c r="AJ735" s="28"/>
      <c r="AK735" s="28"/>
      <c r="AM735" s="28"/>
      <c r="AN735" s="28"/>
      <c r="AO735" s="28"/>
      <c r="AQ735" s="28"/>
      <c r="AR735" s="28"/>
      <c r="AX735" s="23"/>
      <c r="BE735" s="30"/>
      <c r="BZ735" s="31"/>
      <c r="CD735" s="33"/>
    </row>
    <row r="736" ht="15.75" customHeight="1">
      <c r="R736" s="11"/>
      <c r="S736" s="13"/>
      <c r="T736" s="11"/>
      <c r="U736" s="11"/>
      <c r="V736" s="11"/>
      <c r="W736" s="11"/>
      <c r="X736" s="11"/>
      <c r="Y736" s="1"/>
      <c r="AB736" s="210"/>
      <c r="AC736" s="21"/>
      <c r="AD736" s="1"/>
      <c r="AE736" s="23"/>
      <c r="AF736" s="23"/>
      <c r="AG736" s="23"/>
      <c r="AH736" s="23"/>
      <c r="AJ736" s="28"/>
      <c r="AK736" s="28"/>
      <c r="AM736" s="28"/>
      <c r="AN736" s="28"/>
      <c r="AO736" s="28"/>
      <c r="AQ736" s="28"/>
      <c r="AR736" s="28"/>
      <c r="AX736" s="23"/>
      <c r="BE736" s="30"/>
      <c r="BZ736" s="31"/>
      <c r="CD736" s="33"/>
    </row>
    <row r="737" ht="15.75" customHeight="1">
      <c r="R737" s="11"/>
      <c r="S737" s="13"/>
      <c r="T737" s="11"/>
      <c r="U737" s="11"/>
      <c r="V737" s="11"/>
      <c r="W737" s="11"/>
      <c r="X737" s="11"/>
      <c r="Y737" s="1"/>
      <c r="AB737" s="210"/>
      <c r="AC737" s="21"/>
      <c r="AD737" s="1"/>
      <c r="AE737" s="23"/>
      <c r="AF737" s="23"/>
      <c r="AG737" s="23"/>
      <c r="AH737" s="23"/>
      <c r="AJ737" s="28"/>
      <c r="AK737" s="28"/>
      <c r="AM737" s="28"/>
      <c r="AN737" s="28"/>
      <c r="AO737" s="28"/>
      <c r="AQ737" s="28"/>
      <c r="AR737" s="28"/>
      <c r="AX737" s="23"/>
      <c r="BE737" s="30"/>
      <c r="BZ737" s="31"/>
      <c r="CD737" s="33"/>
    </row>
    <row r="738" ht="15.75" customHeight="1">
      <c r="R738" s="11"/>
      <c r="S738" s="13"/>
      <c r="T738" s="11"/>
      <c r="U738" s="11"/>
      <c r="V738" s="11"/>
      <c r="W738" s="11"/>
      <c r="X738" s="11"/>
      <c r="Y738" s="1"/>
      <c r="AB738" s="210"/>
      <c r="AC738" s="21"/>
      <c r="AD738" s="1"/>
      <c r="AE738" s="23"/>
      <c r="AF738" s="23"/>
      <c r="AG738" s="23"/>
      <c r="AH738" s="23"/>
      <c r="AJ738" s="28"/>
      <c r="AK738" s="28"/>
      <c r="AM738" s="28"/>
      <c r="AN738" s="28"/>
      <c r="AO738" s="28"/>
      <c r="AQ738" s="28"/>
      <c r="AR738" s="28"/>
      <c r="AX738" s="23"/>
      <c r="BE738" s="30"/>
      <c r="BZ738" s="31"/>
      <c r="CD738" s="33"/>
    </row>
    <row r="739" ht="15.75" customHeight="1">
      <c r="R739" s="11"/>
      <c r="S739" s="13"/>
      <c r="T739" s="11"/>
      <c r="U739" s="11"/>
      <c r="V739" s="11"/>
      <c r="W739" s="11"/>
      <c r="X739" s="11"/>
      <c r="Y739" s="1"/>
      <c r="AB739" s="210"/>
      <c r="AC739" s="21"/>
      <c r="AD739" s="1"/>
      <c r="AE739" s="23"/>
      <c r="AF739" s="23"/>
      <c r="AG739" s="23"/>
      <c r="AH739" s="23"/>
      <c r="AJ739" s="28"/>
      <c r="AK739" s="28"/>
      <c r="AM739" s="28"/>
      <c r="AN739" s="28"/>
      <c r="AO739" s="28"/>
      <c r="AQ739" s="28"/>
      <c r="AR739" s="28"/>
      <c r="AX739" s="23"/>
      <c r="BE739" s="30"/>
      <c r="BZ739" s="31"/>
      <c r="CD739" s="33"/>
    </row>
    <row r="740" ht="15.75" customHeight="1">
      <c r="R740" s="11"/>
      <c r="S740" s="13"/>
      <c r="T740" s="11"/>
      <c r="U740" s="11"/>
      <c r="V740" s="11"/>
      <c r="W740" s="11"/>
      <c r="X740" s="11"/>
      <c r="Y740" s="1"/>
      <c r="AB740" s="210"/>
      <c r="AC740" s="21"/>
      <c r="AD740" s="1"/>
      <c r="AE740" s="23"/>
      <c r="AF740" s="23"/>
      <c r="AG740" s="23"/>
      <c r="AH740" s="23"/>
      <c r="AJ740" s="28"/>
      <c r="AK740" s="28"/>
      <c r="AM740" s="28"/>
      <c r="AN740" s="28"/>
      <c r="AO740" s="28"/>
      <c r="AQ740" s="28"/>
      <c r="AR740" s="28"/>
      <c r="AX740" s="23"/>
      <c r="BE740" s="30"/>
      <c r="BZ740" s="31"/>
      <c r="CD740" s="33"/>
    </row>
    <row r="741" ht="15.75" customHeight="1">
      <c r="R741" s="11"/>
      <c r="S741" s="13"/>
      <c r="T741" s="11"/>
      <c r="U741" s="11"/>
      <c r="V741" s="11"/>
      <c r="W741" s="11"/>
      <c r="X741" s="11"/>
      <c r="Y741" s="1"/>
      <c r="AB741" s="210"/>
      <c r="AC741" s="21"/>
      <c r="AD741" s="1"/>
      <c r="AE741" s="23"/>
      <c r="AF741" s="23"/>
      <c r="AG741" s="23"/>
      <c r="AH741" s="23"/>
      <c r="AJ741" s="28"/>
      <c r="AK741" s="28"/>
      <c r="AM741" s="28"/>
      <c r="AN741" s="28"/>
      <c r="AO741" s="28"/>
      <c r="AQ741" s="28"/>
      <c r="AR741" s="28"/>
      <c r="AX741" s="23"/>
      <c r="BE741" s="30"/>
      <c r="BZ741" s="31"/>
      <c r="CD741" s="33"/>
    </row>
    <row r="742" ht="15.75" customHeight="1">
      <c r="R742" s="11"/>
      <c r="S742" s="13"/>
      <c r="T742" s="11"/>
      <c r="U742" s="11"/>
      <c r="V742" s="11"/>
      <c r="W742" s="11"/>
      <c r="X742" s="11"/>
      <c r="Y742" s="1"/>
      <c r="AB742" s="210"/>
      <c r="AC742" s="21"/>
      <c r="AD742" s="1"/>
      <c r="AE742" s="23"/>
      <c r="AF742" s="23"/>
      <c r="AG742" s="23"/>
      <c r="AH742" s="23"/>
      <c r="AJ742" s="28"/>
      <c r="AK742" s="28"/>
      <c r="AM742" s="28"/>
      <c r="AN742" s="28"/>
      <c r="AO742" s="28"/>
      <c r="AQ742" s="28"/>
      <c r="AR742" s="28"/>
      <c r="AX742" s="23"/>
      <c r="BE742" s="30"/>
      <c r="BZ742" s="31"/>
      <c r="CD742" s="33"/>
    </row>
    <row r="743" ht="15.75" customHeight="1">
      <c r="R743" s="11"/>
      <c r="S743" s="13"/>
      <c r="T743" s="11"/>
      <c r="U743" s="11"/>
      <c r="V743" s="11"/>
      <c r="W743" s="11"/>
      <c r="X743" s="11"/>
      <c r="Y743" s="1"/>
      <c r="AB743" s="210"/>
      <c r="AC743" s="21"/>
      <c r="AD743" s="1"/>
      <c r="AE743" s="23"/>
      <c r="AF743" s="23"/>
      <c r="AG743" s="23"/>
      <c r="AH743" s="23"/>
      <c r="AJ743" s="28"/>
      <c r="AK743" s="28"/>
      <c r="AM743" s="28"/>
      <c r="AN743" s="28"/>
      <c r="AO743" s="28"/>
      <c r="AQ743" s="28"/>
      <c r="AR743" s="28"/>
      <c r="AX743" s="23"/>
      <c r="BE743" s="30"/>
      <c r="BZ743" s="31"/>
      <c r="CD743" s="33"/>
    </row>
    <row r="744" ht="15.75" customHeight="1">
      <c r="R744" s="11"/>
      <c r="S744" s="13"/>
      <c r="T744" s="11"/>
      <c r="U744" s="11"/>
      <c r="V744" s="11"/>
      <c r="W744" s="11"/>
      <c r="X744" s="11"/>
      <c r="Y744" s="1"/>
      <c r="AB744" s="210"/>
      <c r="AC744" s="21"/>
      <c r="AD744" s="1"/>
      <c r="AE744" s="23"/>
      <c r="AF744" s="23"/>
      <c r="AG744" s="23"/>
      <c r="AH744" s="23"/>
      <c r="AJ744" s="28"/>
      <c r="AK744" s="28"/>
      <c r="AM744" s="28"/>
      <c r="AN744" s="28"/>
      <c r="AO744" s="28"/>
      <c r="AQ744" s="28"/>
      <c r="AR744" s="28"/>
      <c r="AX744" s="23"/>
      <c r="BE744" s="30"/>
      <c r="BZ744" s="31"/>
      <c r="CD744" s="33"/>
    </row>
    <row r="745" ht="15.75" customHeight="1">
      <c r="R745" s="11"/>
      <c r="S745" s="13"/>
      <c r="T745" s="11"/>
      <c r="U745" s="11"/>
      <c r="V745" s="11"/>
      <c r="W745" s="11"/>
      <c r="X745" s="11"/>
      <c r="Y745" s="1"/>
      <c r="AB745" s="210"/>
      <c r="AC745" s="21"/>
      <c r="AD745" s="1"/>
      <c r="AE745" s="23"/>
      <c r="AF745" s="23"/>
      <c r="AG745" s="23"/>
      <c r="AH745" s="23"/>
      <c r="AJ745" s="28"/>
      <c r="AK745" s="28"/>
      <c r="AM745" s="28"/>
      <c r="AN745" s="28"/>
      <c r="AO745" s="28"/>
      <c r="AQ745" s="28"/>
      <c r="AR745" s="28"/>
      <c r="AX745" s="23"/>
      <c r="BE745" s="30"/>
      <c r="BZ745" s="31"/>
      <c r="CD745" s="33"/>
    </row>
    <row r="746" ht="15.75" customHeight="1">
      <c r="R746" s="11"/>
      <c r="S746" s="13"/>
      <c r="T746" s="11"/>
      <c r="U746" s="11"/>
      <c r="V746" s="11"/>
      <c r="W746" s="11"/>
      <c r="X746" s="11"/>
      <c r="Y746" s="1"/>
      <c r="AB746" s="210"/>
      <c r="AC746" s="21"/>
      <c r="AD746" s="1"/>
      <c r="AE746" s="23"/>
      <c r="AF746" s="23"/>
      <c r="AG746" s="23"/>
      <c r="AH746" s="23"/>
      <c r="AJ746" s="28"/>
      <c r="AK746" s="28"/>
      <c r="AM746" s="28"/>
      <c r="AN746" s="28"/>
      <c r="AO746" s="28"/>
      <c r="AQ746" s="28"/>
      <c r="AR746" s="28"/>
      <c r="AX746" s="23"/>
      <c r="BE746" s="30"/>
      <c r="BZ746" s="31"/>
      <c r="CD746" s="33"/>
    </row>
    <row r="747" ht="15.75" customHeight="1">
      <c r="R747" s="11"/>
      <c r="S747" s="13"/>
      <c r="T747" s="11"/>
      <c r="U747" s="11"/>
      <c r="V747" s="11"/>
      <c r="W747" s="11"/>
      <c r="X747" s="11"/>
      <c r="Y747" s="1"/>
      <c r="AB747" s="210"/>
      <c r="AC747" s="21"/>
      <c r="AD747" s="1"/>
      <c r="AE747" s="23"/>
      <c r="AF747" s="23"/>
      <c r="AG747" s="23"/>
      <c r="AH747" s="23"/>
      <c r="AJ747" s="28"/>
      <c r="AK747" s="28"/>
      <c r="AM747" s="28"/>
      <c r="AN747" s="28"/>
      <c r="AO747" s="28"/>
      <c r="AQ747" s="28"/>
      <c r="AR747" s="28"/>
      <c r="AX747" s="23"/>
      <c r="BE747" s="30"/>
      <c r="BZ747" s="31"/>
      <c r="CD747" s="33"/>
    </row>
    <row r="748" ht="15.75" customHeight="1">
      <c r="R748" s="11"/>
      <c r="S748" s="13"/>
      <c r="T748" s="11"/>
      <c r="U748" s="11"/>
      <c r="V748" s="11"/>
      <c r="W748" s="11"/>
      <c r="X748" s="11"/>
      <c r="Y748" s="1"/>
      <c r="AB748" s="210"/>
      <c r="AC748" s="21"/>
      <c r="AD748" s="1"/>
      <c r="AE748" s="23"/>
      <c r="AF748" s="23"/>
      <c r="AG748" s="23"/>
      <c r="AH748" s="23"/>
      <c r="AJ748" s="28"/>
      <c r="AK748" s="28"/>
      <c r="AM748" s="28"/>
      <c r="AN748" s="28"/>
      <c r="AO748" s="28"/>
      <c r="AQ748" s="28"/>
      <c r="AR748" s="28"/>
      <c r="AX748" s="23"/>
      <c r="BE748" s="30"/>
      <c r="BZ748" s="31"/>
      <c r="CD748" s="33"/>
    </row>
    <row r="749" ht="15.75" customHeight="1">
      <c r="R749" s="11"/>
      <c r="S749" s="13"/>
      <c r="T749" s="11"/>
      <c r="U749" s="11"/>
      <c r="V749" s="11"/>
      <c r="W749" s="11"/>
      <c r="X749" s="11"/>
      <c r="Y749" s="1"/>
      <c r="AB749" s="210"/>
      <c r="AC749" s="21"/>
      <c r="AD749" s="1"/>
      <c r="AE749" s="23"/>
      <c r="AF749" s="23"/>
      <c r="AG749" s="23"/>
      <c r="AH749" s="23"/>
      <c r="AJ749" s="28"/>
      <c r="AK749" s="28"/>
      <c r="AM749" s="28"/>
      <c r="AN749" s="28"/>
      <c r="AO749" s="28"/>
      <c r="AQ749" s="28"/>
      <c r="AR749" s="28"/>
      <c r="AX749" s="23"/>
      <c r="BE749" s="30"/>
      <c r="BZ749" s="31"/>
      <c r="CD749" s="33"/>
    </row>
    <row r="750" ht="15.75" customHeight="1">
      <c r="R750" s="11"/>
      <c r="S750" s="13"/>
      <c r="T750" s="11"/>
      <c r="U750" s="11"/>
      <c r="V750" s="11"/>
      <c r="W750" s="11"/>
      <c r="X750" s="11"/>
      <c r="Y750" s="1"/>
      <c r="AB750" s="210"/>
      <c r="AC750" s="21"/>
      <c r="AD750" s="1"/>
      <c r="AE750" s="23"/>
      <c r="AF750" s="23"/>
      <c r="AG750" s="23"/>
      <c r="AH750" s="23"/>
      <c r="AJ750" s="28"/>
      <c r="AK750" s="28"/>
      <c r="AM750" s="28"/>
      <c r="AN750" s="28"/>
      <c r="AO750" s="28"/>
      <c r="AQ750" s="28"/>
      <c r="AR750" s="28"/>
      <c r="AX750" s="23"/>
      <c r="BE750" s="30"/>
      <c r="BZ750" s="31"/>
      <c r="CD750" s="33"/>
    </row>
    <row r="751" ht="15.75" customHeight="1">
      <c r="R751" s="11"/>
      <c r="S751" s="13"/>
      <c r="T751" s="11"/>
      <c r="U751" s="11"/>
      <c r="V751" s="11"/>
      <c r="W751" s="11"/>
      <c r="X751" s="11"/>
      <c r="Y751" s="1"/>
      <c r="AB751" s="210"/>
      <c r="AC751" s="21"/>
      <c r="AD751" s="1"/>
      <c r="AE751" s="23"/>
      <c r="AF751" s="23"/>
      <c r="AG751" s="23"/>
      <c r="AH751" s="23"/>
      <c r="AJ751" s="28"/>
      <c r="AK751" s="28"/>
      <c r="AM751" s="28"/>
      <c r="AN751" s="28"/>
      <c r="AO751" s="28"/>
      <c r="AQ751" s="28"/>
      <c r="AR751" s="28"/>
      <c r="AX751" s="23"/>
      <c r="BE751" s="30"/>
      <c r="BZ751" s="31"/>
      <c r="CD751" s="33"/>
    </row>
    <row r="752" ht="15.75" customHeight="1">
      <c r="R752" s="11"/>
      <c r="S752" s="13"/>
      <c r="T752" s="11"/>
      <c r="U752" s="11"/>
      <c r="V752" s="11"/>
      <c r="W752" s="11"/>
      <c r="X752" s="11"/>
      <c r="Y752" s="1"/>
      <c r="AB752" s="210"/>
      <c r="AC752" s="21"/>
      <c r="AD752" s="1"/>
      <c r="AE752" s="23"/>
      <c r="AF752" s="23"/>
      <c r="AG752" s="23"/>
      <c r="AH752" s="23"/>
      <c r="AJ752" s="28"/>
      <c r="AK752" s="28"/>
      <c r="AM752" s="28"/>
      <c r="AN752" s="28"/>
      <c r="AO752" s="28"/>
      <c r="AQ752" s="28"/>
      <c r="AR752" s="28"/>
      <c r="AX752" s="23"/>
      <c r="BE752" s="30"/>
      <c r="BZ752" s="31"/>
      <c r="CD752" s="33"/>
    </row>
    <row r="753" ht="15.75" customHeight="1">
      <c r="R753" s="11"/>
      <c r="S753" s="13"/>
      <c r="T753" s="11"/>
      <c r="U753" s="11"/>
      <c r="V753" s="11"/>
      <c r="W753" s="11"/>
      <c r="X753" s="11"/>
      <c r="Y753" s="1"/>
      <c r="AB753" s="210"/>
      <c r="AC753" s="21"/>
      <c r="AD753" s="1"/>
      <c r="AE753" s="23"/>
      <c r="AF753" s="23"/>
      <c r="AG753" s="23"/>
      <c r="AH753" s="23"/>
      <c r="AJ753" s="28"/>
      <c r="AK753" s="28"/>
      <c r="AM753" s="28"/>
      <c r="AN753" s="28"/>
      <c r="AO753" s="28"/>
      <c r="AQ753" s="28"/>
      <c r="AR753" s="28"/>
      <c r="AX753" s="23"/>
      <c r="BE753" s="30"/>
      <c r="BZ753" s="31"/>
      <c r="CD753" s="33"/>
    </row>
    <row r="754" ht="15.75" customHeight="1">
      <c r="R754" s="11"/>
      <c r="S754" s="13"/>
      <c r="T754" s="11"/>
      <c r="U754" s="11"/>
      <c r="V754" s="11"/>
      <c r="W754" s="11"/>
      <c r="X754" s="11"/>
      <c r="Y754" s="1"/>
      <c r="AB754" s="210"/>
      <c r="AC754" s="21"/>
      <c r="AD754" s="1"/>
      <c r="AE754" s="23"/>
      <c r="AF754" s="23"/>
      <c r="AG754" s="23"/>
      <c r="AH754" s="23"/>
      <c r="AJ754" s="28"/>
      <c r="AK754" s="28"/>
      <c r="AM754" s="28"/>
      <c r="AN754" s="28"/>
      <c r="AO754" s="28"/>
      <c r="AQ754" s="28"/>
      <c r="AR754" s="28"/>
      <c r="AX754" s="23"/>
      <c r="BE754" s="30"/>
      <c r="BZ754" s="31"/>
      <c r="CD754" s="33"/>
    </row>
    <row r="755" ht="15.75" customHeight="1">
      <c r="R755" s="11"/>
      <c r="S755" s="13"/>
      <c r="T755" s="11"/>
      <c r="U755" s="11"/>
      <c r="V755" s="11"/>
      <c r="W755" s="11"/>
      <c r="X755" s="11"/>
      <c r="Y755" s="1"/>
      <c r="AB755" s="210"/>
      <c r="AC755" s="21"/>
      <c r="AD755" s="1"/>
      <c r="AE755" s="23"/>
      <c r="AF755" s="23"/>
      <c r="AG755" s="23"/>
      <c r="AH755" s="23"/>
      <c r="AJ755" s="28"/>
      <c r="AK755" s="28"/>
      <c r="AM755" s="28"/>
      <c r="AN755" s="28"/>
      <c r="AO755" s="28"/>
      <c r="AQ755" s="28"/>
      <c r="AR755" s="28"/>
      <c r="AX755" s="23"/>
      <c r="BE755" s="30"/>
      <c r="BZ755" s="31"/>
      <c r="CD755" s="33"/>
    </row>
    <row r="756" ht="15.75" customHeight="1">
      <c r="R756" s="11"/>
      <c r="S756" s="13"/>
      <c r="T756" s="11"/>
      <c r="U756" s="11"/>
      <c r="V756" s="11"/>
      <c r="W756" s="11"/>
      <c r="X756" s="11"/>
      <c r="Y756" s="1"/>
      <c r="AB756" s="210"/>
      <c r="AC756" s="21"/>
      <c r="AD756" s="1"/>
      <c r="AE756" s="23"/>
      <c r="AF756" s="23"/>
      <c r="AG756" s="23"/>
      <c r="AH756" s="23"/>
      <c r="AJ756" s="28"/>
      <c r="AK756" s="28"/>
      <c r="AM756" s="28"/>
      <c r="AN756" s="28"/>
      <c r="AO756" s="28"/>
      <c r="AQ756" s="28"/>
      <c r="AR756" s="28"/>
      <c r="AX756" s="23"/>
      <c r="BE756" s="30"/>
      <c r="BZ756" s="31"/>
      <c r="CD756" s="33"/>
    </row>
    <row r="757" ht="15.75" customHeight="1">
      <c r="R757" s="11"/>
      <c r="S757" s="13"/>
      <c r="T757" s="11"/>
      <c r="U757" s="11"/>
      <c r="V757" s="11"/>
      <c r="W757" s="11"/>
      <c r="X757" s="11"/>
      <c r="Y757" s="1"/>
      <c r="AB757" s="210"/>
      <c r="AC757" s="21"/>
      <c r="AD757" s="1"/>
      <c r="AE757" s="23"/>
      <c r="AF757" s="23"/>
      <c r="AG757" s="23"/>
      <c r="AH757" s="23"/>
      <c r="AJ757" s="28"/>
      <c r="AK757" s="28"/>
      <c r="AM757" s="28"/>
      <c r="AN757" s="28"/>
      <c r="AO757" s="28"/>
      <c r="AQ757" s="28"/>
      <c r="AR757" s="28"/>
      <c r="AX757" s="23"/>
      <c r="BE757" s="30"/>
      <c r="BZ757" s="31"/>
      <c r="CD757" s="33"/>
    </row>
    <row r="758" ht="15.75" customHeight="1">
      <c r="R758" s="11"/>
      <c r="S758" s="13"/>
      <c r="T758" s="11"/>
      <c r="U758" s="11"/>
      <c r="V758" s="11"/>
      <c r="W758" s="11"/>
      <c r="X758" s="11"/>
      <c r="Y758" s="1"/>
      <c r="AB758" s="210"/>
      <c r="AC758" s="21"/>
      <c r="AD758" s="1"/>
      <c r="AE758" s="23"/>
      <c r="AF758" s="23"/>
      <c r="AG758" s="23"/>
      <c r="AH758" s="23"/>
      <c r="AJ758" s="28"/>
      <c r="AK758" s="28"/>
      <c r="AM758" s="28"/>
      <c r="AN758" s="28"/>
      <c r="AO758" s="28"/>
      <c r="AQ758" s="28"/>
      <c r="AR758" s="28"/>
      <c r="AX758" s="23"/>
      <c r="BE758" s="30"/>
      <c r="BZ758" s="31"/>
      <c r="CD758" s="33"/>
    </row>
    <row r="759" ht="15.75" customHeight="1">
      <c r="R759" s="11"/>
      <c r="S759" s="13"/>
      <c r="T759" s="11"/>
      <c r="U759" s="11"/>
      <c r="V759" s="11"/>
      <c r="W759" s="11"/>
      <c r="X759" s="11"/>
      <c r="Y759" s="1"/>
      <c r="AB759" s="210"/>
      <c r="AC759" s="21"/>
      <c r="AD759" s="1"/>
      <c r="AE759" s="23"/>
      <c r="AF759" s="23"/>
      <c r="AG759" s="23"/>
      <c r="AH759" s="23"/>
      <c r="AJ759" s="28"/>
      <c r="AK759" s="28"/>
      <c r="AM759" s="28"/>
      <c r="AN759" s="28"/>
      <c r="AO759" s="28"/>
      <c r="AQ759" s="28"/>
      <c r="AR759" s="28"/>
      <c r="AX759" s="23"/>
      <c r="BE759" s="30"/>
      <c r="BZ759" s="31"/>
      <c r="CD759" s="33"/>
    </row>
    <row r="760" ht="15.75" customHeight="1">
      <c r="R760" s="11"/>
      <c r="S760" s="13"/>
      <c r="T760" s="11"/>
      <c r="U760" s="11"/>
      <c r="V760" s="11"/>
      <c r="W760" s="11"/>
      <c r="X760" s="11"/>
      <c r="Y760" s="1"/>
      <c r="AB760" s="210"/>
      <c r="AC760" s="21"/>
      <c r="AD760" s="1"/>
      <c r="AE760" s="23"/>
      <c r="AF760" s="23"/>
      <c r="AG760" s="23"/>
      <c r="AH760" s="23"/>
      <c r="AJ760" s="28"/>
      <c r="AK760" s="28"/>
      <c r="AM760" s="28"/>
      <c r="AN760" s="28"/>
      <c r="AO760" s="28"/>
      <c r="AQ760" s="28"/>
      <c r="AR760" s="28"/>
      <c r="AX760" s="23"/>
      <c r="BE760" s="30"/>
      <c r="BZ760" s="31"/>
      <c r="CD760" s="33"/>
    </row>
    <row r="761" ht="15.75" customHeight="1">
      <c r="R761" s="11"/>
      <c r="S761" s="13"/>
      <c r="T761" s="11"/>
      <c r="U761" s="11"/>
      <c r="V761" s="11"/>
      <c r="W761" s="11"/>
      <c r="X761" s="11"/>
      <c r="Y761" s="1"/>
      <c r="AB761" s="210"/>
      <c r="AC761" s="21"/>
      <c r="AD761" s="1"/>
      <c r="AE761" s="23"/>
      <c r="AF761" s="23"/>
      <c r="AG761" s="23"/>
      <c r="AH761" s="23"/>
      <c r="AJ761" s="28"/>
      <c r="AK761" s="28"/>
      <c r="AM761" s="28"/>
      <c r="AN761" s="28"/>
      <c r="AO761" s="28"/>
      <c r="AQ761" s="28"/>
      <c r="AR761" s="28"/>
      <c r="AX761" s="23"/>
      <c r="BE761" s="30"/>
      <c r="BZ761" s="31"/>
      <c r="CD761" s="33"/>
    </row>
    <row r="762" ht="15.75" customHeight="1">
      <c r="R762" s="11"/>
      <c r="S762" s="13"/>
      <c r="T762" s="11"/>
      <c r="U762" s="11"/>
      <c r="V762" s="11"/>
      <c r="W762" s="11"/>
      <c r="X762" s="11"/>
      <c r="Y762" s="1"/>
      <c r="AB762" s="210"/>
      <c r="AC762" s="21"/>
      <c r="AD762" s="1"/>
      <c r="AE762" s="23"/>
      <c r="AF762" s="23"/>
      <c r="AG762" s="23"/>
      <c r="AH762" s="23"/>
      <c r="AJ762" s="28"/>
      <c r="AK762" s="28"/>
      <c r="AM762" s="28"/>
      <c r="AN762" s="28"/>
      <c r="AO762" s="28"/>
      <c r="AQ762" s="28"/>
      <c r="AR762" s="28"/>
      <c r="AX762" s="23"/>
      <c r="BE762" s="30"/>
      <c r="BZ762" s="31"/>
      <c r="CD762" s="33"/>
    </row>
    <row r="763" ht="15.75" customHeight="1">
      <c r="R763" s="11"/>
      <c r="S763" s="13"/>
      <c r="T763" s="11"/>
      <c r="U763" s="11"/>
      <c r="V763" s="11"/>
      <c r="W763" s="11"/>
      <c r="X763" s="11"/>
      <c r="Y763" s="1"/>
      <c r="AB763" s="210"/>
      <c r="AC763" s="21"/>
      <c r="AD763" s="1"/>
      <c r="AE763" s="23"/>
      <c r="AF763" s="23"/>
      <c r="AG763" s="23"/>
      <c r="AH763" s="23"/>
      <c r="AJ763" s="28"/>
      <c r="AK763" s="28"/>
      <c r="AM763" s="28"/>
      <c r="AN763" s="28"/>
      <c r="AO763" s="28"/>
      <c r="AQ763" s="28"/>
      <c r="AR763" s="28"/>
      <c r="AX763" s="23"/>
      <c r="BE763" s="30"/>
      <c r="BZ763" s="31"/>
      <c r="CD763" s="33"/>
    </row>
    <row r="764" ht="15.75" customHeight="1">
      <c r="R764" s="11"/>
      <c r="S764" s="13"/>
      <c r="T764" s="11"/>
      <c r="U764" s="11"/>
      <c r="V764" s="11"/>
      <c r="W764" s="11"/>
      <c r="X764" s="11"/>
      <c r="Y764" s="1"/>
      <c r="AB764" s="210"/>
      <c r="AC764" s="21"/>
      <c r="AD764" s="1"/>
      <c r="AE764" s="23"/>
      <c r="AF764" s="23"/>
      <c r="AG764" s="23"/>
      <c r="AH764" s="23"/>
      <c r="AJ764" s="28"/>
      <c r="AK764" s="28"/>
      <c r="AM764" s="28"/>
      <c r="AN764" s="28"/>
      <c r="AO764" s="28"/>
      <c r="AQ764" s="28"/>
      <c r="AR764" s="28"/>
      <c r="AX764" s="23"/>
      <c r="BE764" s="30"/>
      <c r="BZ764" s="31"/>
      <c r="CD764" s="33"/>
    </row>
    <row r="765" ht="15.75" customHeight="1">
      <c r="R765" s="11"/>
      <c r="S765" s="13"/>
      <c r="T765" s="11"/>
      <c r="U765" s="11"/>
      <c r="V765" s="11"/>
      <c r="W765" s="11"/>
      <c r="X765" s="11"/>
      <c r="Y765" s="1"/>
      <c r="AB765" s="210"/>
      <c r="AC765" s="21"/>
      <c r="AD765" s="1"/>
      <c r="AE765" s="23"/>
      <c r="AF765" s="23"/>
      <c r="AG765" s="23"/>
      <c r="AH765" s="23"/>
      <c r="AJ765" s="28"/>
      <c r="AK765" s="28"/>
      <c r="AM765" s="28"/>
      <c r="AN765" s="28"/>
      <c r="AO765" s="28"/>
      <c r="AQ765" s="28"/>
      <c r="AR765" s="28"/>
      <c r="AX765" s="23"/>
      <c r="BE765" s="30"/>
      <c r="BZ765" s="31"/>
      <c r="CD765" s="33"/>
    </row>
    <row r="766" ht="15.75" customHeight="1">
      <c r="R766" s="11"/>
      <c r="S766" s="13"/>
      <c r="T766" s="11"/>
      <c r="U766" s="11"/>
      <c r="V766" s="11"/>
      <c r="W766" s="11"/>
      <c r="X766" s="11"/>
      <c r="Y766" s="1"/>
      <c r="AB766" s="210"/>
      <c r="AC766" s="21"/>
      <c r="AD766" s="1"/>
      <c r="AE766" s="23"/>
      <c r="AF766" s="23"/>
      <c r="AG766" s="23"/>
      <c r="AH766" s="23"/>
      <c r="AJ766" s="28"/>
      <c r="AK766" s="28"/>
      <c r="AM766" s="28"/>
      <c r="AN766" s="28"/>
      <c r="AO766" s="28"/>
      <c r="AQ766" s="28"/>
      <c r="AR766" s="28"/>
      <c r="AX766" s="23"/>
      <c r="BE766" s="30"/>
      <c r="BZ766" s="31"/>
      <c r="CD766" s="33"/>
    </row>
    <row r="767" ht="15.75" customHeight="1">
      <c r="R767" s="11"/>
      <c r="S767" s="13"/>
      <c r="T767" s="11"/>
      <c r="U767" s="11"/>
      <c r="V767" s="11"/>
      <c r="W767" s="11"/>
      <c r="X767" s="11"/>
      <c r="Y767" s="1"/>
      <c r="AB767" s="210"/>
      <c r="AC767" s="21"/>
      <c r="AD767" s="1"/>
      <c r="AE767" s="23"/>
      <c r="AF767" s="23"/>
      <c r="AG767" s="23"/>
      <c r="AH767" s="23"/>
      <c r="AJ767" s="28"/>
      <c r="AK767" s="28"/>
      <c r="AM767" s="28"/>
      <c r="AN767" s="28"/>
      <c r="AO767" s="28"/>
      <c r="AQ767" s="28"/>
      <c r="AR767" s="28"/>
      <c r="AX767" s="23"/>
      <c r="BE767" s="30"/>
      <c r="BZ767" s="31"/>
      <c r="CD767" s="33"/>
    </row>
    <row r="768" ht="15.75" customHeight="1">
      <c r="R768" s="11"/>
      <c r="S768" s="13"/>
      <c r="T768" s="11"/>
      <c r="U768" s="11"/>
      <c r="V768" s="11"/>
      <c r="W768" s="11"/>
      <c r="X768" s="11"/>
      <c r="Y768" s="1"/>
      <c r="AB768" s="210"/>
      <c r="AC768" s="21"/>
      <c r="AD768" s="1"/>
      <c r="AE768" s="23"/>
      <c r="AF768" s="23"/>
      <c r="AG768" s="23"/>
      <c r="AH768" s="23"/>
      <c r="AJ768" s="28"/>
      <c r="AK768" s="28"/>
      <c r="AM768" s="28"/>
      <c r="AN768" s="28"/>
      <c r="AO768" s="28"/>
      <c r="AQ768" s="28"/>
      <c r="AR768" s="28"/>
      <c r="AX768" s="23"/>
      <c r="BE768" s="30"/>
      <c r="BZ768" s="31"/>
      <c r="CD768" s="33"/>
    </row>
    <row r="769" ht="15.75" customHeight="1">
      <c r="R769" s="11"/>
      <c r="S769" s="13"/>
      <c r="T769" s="11"/>
      <c r="U769" s="11"/>
      <c r="V769" s="11"/>
      <c r="W769" s="11"/>
      <c r="X769" s="11"/>
      <c r="Y769" s="1"/>
      <c r="AB769" s="210"/>
      <c r="AC769" s="21"/>
      <c r="AD769" s="1"/>
      <c r="AE769" s="23"/>
      <c r="AF769" s="23"/>
      <c r="AG769" s="23"/>
      <c r="AH769" s="23"/>
      <c r="AJ769" s="28"/>
      <c r="AK769" s="28"/>
      <c r="AM769" s="28"/>
      <c r="AN769" s="28"/>
      <c r="AO769" s="28"/>
      <c r="AQ769" s="28"/>
      <c r="AR769" s="28"/>
      <c r="AX769" s="23"/>
      <c r="BE769" s="30"/>
      <c r="BZ769" s="31"/>
      <c r="CD769" s="33"/>
    </row>
    <row r="770" ht="15.75" customHeight="1">
      <c r="R770" s="11"/>
      <c r="S770" s="13"/>
      <c r="T770" s="11"/>
      <c r="U770" s="11"/>
      <c r="V770" s="11"/>
      <c r="W770" s="11"/>
      <c r="X770" s="11"/>
      <c r="Y770" s="1"/>
      <c r="AB770" s="210"/>
      <c r="AC770" s="21"/>
      <c r="AD770" s="1"/>
      <c r="AE770" s="23"/>
      <c r="AF770" s="23"/>
      <c r="AG770" s="23"/>
      <c r="AH770" s="23"/>
      <c r="AJ770" s="28"/>
      <c r="AK770" s="28"/>
      <c r="AM770" s="28"/>
      <c r="AN770" s="28"/>
      <c r="AO770" s="28"/>
      <c r="AQ770" s="28"/>
      <c r="AR770" s="28"/>
      <c r="AX770" s="23"/>
      <c r="BE770" s="30"/>
      <c r="BZ770" s="31"/>
      <c r="CD770" s="33"/>
    </row>
    <row r="771" ht="15.75" customHeight="1">
      <c r="R771" s="11"/>
      <c r="S771" s="13"/>
      <c r="T771" s="11"/>
      <c r="U771" s="11"/>
      <c r="V771" s="11"/>
      <c r="W771" s="11"/>
      <c r="X771" s="11"/>
      <c r="Y771" s="1"/>
      <c r="AB771" s="210"/>
      <c r="AC771" s="21"/>
      <c r="AD771" s="1"/>
      <c r="AE771" s="23"/>
      <c r="AF771" s="23"/>
      <c r="AG771" s="23"/>
      <c r="AH771" s="23"/>
      <c r="AJ771" s="28"/>
      <c r="AK771" s="28"/>
      <c r="AM771" s="28"/>
      <c r="AN771" s="28"/>
      <c r="AO771" s="28"/>
      <c r="AQ771" s="28"/>
      <c r="AR771" s="28"/>
      <c r="AX771" s="23"/>
      <c r="BE771" s="30"/>
      <c r="BZ771" s="31"/>
      <c r="CD771" s="33"/>
    </row>
    <row r="772" ht="15.75" customHeight="1">
      <c r="R772" s="11"/>
      <c r="S772" s="13"/>
      <c r="T772" s="11"/>
      <c r="U772" s="11"/>
      <c r="V772" s="11"/>
      <c r="W772" s="11"/>
      <c r="X772" s="11"/>
      <c r="Y772" s="1"/>
      <c r="AB772" s="210"/>
      <c r="AC772" s="21"/>
      <c r="AD772" s="1"/>
      <c r="AE772" s="23"/>
      <c r="AF772" s="23"/>
      <c r="AG772" s="23"/>
      <c r="AH772" s="23"/>
      <c r="AJ772" s="28"/>
      <c r="AK772" s="28"/>
      <c r="AM772" s="28"/>
      <c r="AN772" s="28"/>
      <c r="AO772" s="28"/>
      <c r="AQ772" s="28"/>
      <c r="AR772" s="28"/>
      <c r="AX772" s="23"/>
      <c r="BE772" s="30"/>
      <c r="BZ772" s="31"/>
      <c r="CD772" s="33"/>
    </row>
    <row r="773" ht="15.75" customHeight="1">
      <c r="R773" s="11"/>
      <c r="S773" s="13"/>
      <c r="T773" s="11"/>
      <c r="U773" s="11"/>
      <c r="V773" s="11"/>
      <c r="W773" s="11"/>
      <c r="X773" s="11"/>
      <c r="Y773" s="1"/>
      <c r="AB773" s="210"/>
      <c r="AC773" s="21"/>
      <c r="AD773" s="1"/>
      <c r="AE773" s="23"/>
      <c r="AF773" s="23"/>
      <c r="AG773" s="23"/>
      <c r="AH773" s="23"/>
      <c r="AJ773" s="28"/>
      <c r="AK773" s="28"/>
      <c r="AM773" s="28"/>
      <c r="AN773" s="28"/>
      <c r="AO773" s="28"/>
      <c r="AQ773" s="28"/>
      <c r="AR773" s="28"/>
      <c r="AX773" s="23"/>
      <c r="BE773" s="30"/>
      <c r="BZ773" s="31"/>
      <c r="CD773" s="33"/>
    </row>
    <row r="774" ht="15.75" customHeight="1">
      <c r="R774" s="11"/>
      <c r="S774" s="13"/>
      <c r="T774" s="11"/>
      <c r="U774" s="11"/>
      <c r="V774" s="11"/>
      <c r="W774" s="11"/>
      <c r="X774" s="11"/>
      <c r="Y774" s="1"/>
      <c r="AB774" s="210"/>
      <c r="AC774" s="21"/>
      <c r="AD774" s="1"/>
      <c r="AE774" s="23"/>
      <c r="AF774" s="23"/>
      <c r="AG774" s="23"/>
      <c r="AH774" s="23"/>
      <c r="AJ774" s="28"/>
      <c r="AK774" s="28"/>
      <c r="AM774" s="28"/>
      <c r="AN774" s="28"/>
      <c r="AO774" s="28"/>
      <c r="AQ774" s="28"/>
      <c r="AR774" s="28"/>
      <c r="AX774" s="23"/>
      <c r="BE774" s="30"/>
      <c r="BZ774" s="31"/>
      <c r="CD774" s="33"/>
    </row>
    <row r="775" ht="15.75" customHeight="1">
      <c r="R775" s="11"/>
      <c r="S775" s="13"/>
      <c r="T775" s="11"/>
      <c r="U775" s="11"/>
      <c r="V775" s="11"/>
      <c r="W775" s="11"/>
      <c r="X775" s="11"/>
      <c r="Y775" s="1"/>
      <c r="AB775" s="210"/>
      <c r="AC775" s="21"/>
      <c r="AD775" s="1"/>
      <c r="AE775" s="23"/>
      <c r="AF775" s="23"/>
      <c r="AG775" s="23"/>
      <c r="AH775" s="23"/>
      <c r="AJ775" s="28"/>
      <c r="AK775" s="28"/>
      <c r="AM775" s="28"/>
      <c r="AN775" s="28"/>
      <c r="AO775" s="28"/>
      <c r="AQ775" s="28"/>
      <c r="AR775" s="28"/>
      <c r="AX775" s="23"/>
      <c r="BE775" s="30"/>
      <c r="BZ775" s="31"/>
      <c r="CD775" s="33"/>
    </row>
    <row r="776" ht="15.75" customHeight="1">
      <c r="R776" s="11"/>
      <c r="S776" s="13"/>
      <c r="T776" s="11"/>
      <c r="U776" s="11"/>
      <c r="V776" s="11"/>
      <c r="W776" s="11"/>
      <c r="X776" s="11"/>
      <c r="Y776" s="1"/>
      <c r="AB776" s="210"/>
      <c r="AC776" s="21"/>
      <c r="AD776" s="1"/>
      <c r="AE776" s="23"/>
      <c r="AF776" s="23"/>
      <c r="AG776" s="23"/>
      <c r="AH776" s="23"/>
      <c r="AJ776" s="28"/>
      <c r="AK776" s="28"/>
      <c r="AM776" s="28"/>
      <c r="AN776" s="28"/>
      <c r="AO776" s="28"/>
      <c r="AQ776" s="28"/>
      <c r="AR776" s="28"/>
      <c r="AX776" s="23"/>
      <c r="BE776" s="30"/>
      <c r="BZ776" s="31"/>
      <c r="CD776" s="33"/>
    </row>
    <row r="777" ht="15.75" customHeight="1">
      <c r="R777" s="11"/>
      <c r="S777" s="13"/>
      <c r="T777" s="11"/>
      <c r="U777" s="11"/>
      <c r="V777" s="11"/>
      <c r="W777" s="11"/>
      <c r="X777" s="11"/>
      <c r="Y777" s="1"/>
      <c r="AB777" s="210"/>
      <c r="AC777" s="21"/>
      <c r="AD777" s="1"/>
      <c r="AE777" s="23"/>
      <c r="AF777" s="23"/>
      <c r="AG777" s="23"/>
      <c r="AH777" s="23"/>
      <c r="AJ777" s="28"/>
      <c r="AK777" s="28"/>
      <c r="AM777" s="28"/>
      <c r="AN777" s="28"/>
      <c r="AO777" s="28"/>
      <c r="AQ777" s="28"/>
      <c r="AR777" s="28"/>
      <c r="AX777" s="23"/>
      <c r="BE777" s="30"/>
      <c r="BZ777" s="31"/>
      <c r="CD777" s="33"/>
    </row>
    <row r="778" ht="15.75" customHeight="1">
      <c r="R778" s="11"/>
      <c r="S778" s="13"/>
      <c r="T778" s="11"/>
      <c r="U778" s="11"/>
      <c r="V778" s="11"/>
      <c r="W778" s="11"/>
      <c r="X778" s="11"/>
      <c r="Y778" s="1"/>
      <c r="AB778" s="210"/>
      <c r="AC778" s="21"/>
      <c r="AD778" s="1"/>
      <c r="AE778" s="23"/>
      <c r="AF778" s="23"/>
      <c r="AG778" s="23"/>
      <c r="AH778" s="23"/>
      <c r="AJ778" s="28"/>
      <c r="AK778" s="28"/>
      <c r="AM778" s="28"/>
      <c r="AN778" s="28"/>
      <c r="AO778" s="28"/>
      <c r="AQ778" s="28"/>
      <c r="AR778" s="28"/>
      <c r="AX778" s="23"/>
      <c r="BE778" s="30"/>
      <c r="BZ778" s="31"/>
      <c r="CD778" s="33"/>
    </row>
    <row r="779" ht="15.75" customHeight="1">
      <c r="R779" s="11"/>
      <c r="S779" s="13"/>
      <c r="T779" s="11"/>
      <c r="U779" s="11"/>
      <c r="V779" s="11"/>
      <c r="W779" s="11"/>
      <c r="X779" s="11"/>
      <c r="Y779" s="1"/>
      <c r="AB779" s="210"/>
      <c r="AC779" s="21"/>
      <c r="AD779" s="1"/>
      <c r="AE779" s="23"/>
      <c r="AF779" s="23"/>
      <c r="AG779" s="23"/>
      <c r="AH779" s="23"/>
      <c r="AJ779" s="28"/>
      <c r="AK779" s="28"/>
      <c r="AM779" s="28"/>
      <c r="AN779" s="28"/>
      <c r="AO779" s="28"/>
      <c r="AQ779" s="28"/>
      <c r="AR779" s="28"/>
      <c r="AX779" s="23"/>
      <c r="BE779" s="30"/>
      <c r="BZ779" s="31"/>
      <c r="CD779" s="33"/>
    </row>
    <row r="780" ht="15.75" customHeight="1">
      <c r="R780" s="11"/>
      <c r="S780" s="13"/>
      <c r="T780" s="11"/>
      <c r="U780" s="11"/>
      <c r="V780" s="11"/>
      <c r="W780" s="11"/>
      <c r="X780" s="11"/>
      <c r="Y780" s="1"/>
      <c r="AB780" s="210"/>
      <c r="AC780" s="21"/>
      <c r="AD780" s="1"/>
      <c r="AE780" s="23"/>
      <c r="AF780" s="23"/>
      <c r="AG780" s="23"/>
      <c r="AH780" s="23"/>
      <c r="AJ780" s="28"/>
      <c r="AK780" s="28"/>
      <c r="AM780" s="28"/>
      <c r="AN780" s="28"/>
      <c r="AO780" s="28"/>
      <c r="AQ780" s="28"/>
      <c r="AR780" s="28"/>
      <c r="AX780" s="23"/>
      <c r="BE780" s="30"/>
      <c r="BZ780" s="31"/>
      <c r="CD780" s="33"/>
    </row>
    <row r="781" ht="15.75" customHeight="1">
      <c r="R781" s="11"/>
      <c r="S781" s="13"/>
      <c r="T781" s="11"/>
      <c r="U781" s="11"/>
      <c r="V781" s="11"/>
      <c r="W781" s="11"/>
      <c r="X781" s="11"/>
      <c r="Y781" s="1"/>
      <c r="AB781" s="210"/>
      <c r="AC781" s="21"/>
      <c r="AD781" s="1"/>
      <c r="AE781" s="23"/>
      <c r="AF781" s="23"/>
      <c r="AG781" s="23"/>
      <c r="AH781" s="23"/>
      <c r="AJ781" s="28"/>
      <c r="AK781" s="28"/>
      <c r="AM781" s="28"/>
      <c r="AN781" s="28"/>
      <c r="AO781" s="28"/>
      <c r="AQ781" s="28"/>
      <c r="AR781" s="28"/>
      <c r="AX781" s="23"/>
      <c r="BE781" s="30"/>
      <c r="BZ781" s="31"/>
      <c r="CD781" s="33"/>
    </row>
    <row r="782" ht="15.75" customHeight="1">
      <c r="R782" s="11"/>
      <c r="S782" s="13"/>
      <c r="T782" s="11"/>
      <c r="U782" s="11"/>
      <c r="V782" s="11"/>
      <c r="W782" s="11"/>
      <c r="X782" s="11"/>
      <c r="Y782" s="1"/>
      <c r="AB782" s="210"/>
      <c r="AC782" s="21"/>
      <c r="AD782" s="1"/>
      <c r="AE782" s="23"/>
      <c r="AF782" s="23"/>
      <c r="AG782" s="23"/>
      <c r="AH782" s="23"/>
      <c r="AJ782" s="28"/>
      <c r="AK782" s="28"/>
      <c r="AM782" s="28"/>
      <c r="AN782" s="28"/>
      <c r="AO782" s="28"/>
      <c r="AQ782" s="28"/>
      <c r="AR782" s="28"/>
      <c r="AX782" s="23"/>
      <c r="BE782" s="30"/>
      <c r="BZ782" s="31"/>
      <c r="CD782" s="33"/>
    </row>
    <row r="783" ht="15.75" customHeight="1">
      <c r="R783" s="11"/>
      <c r="S783" s="13"/>
      <c r="T783" s="11"/>
      <c r="U783" s="11"/>
      <c r="V783" s="11"/>
      <c r="W783" s="11"/>
      <c r="X783" s="11"/>
      <c r="Y783" s="1"/>
      <c r="AB783" s="210"/>
      <c r="AC783" s="21"/>
      <c r="AD783" s="1"/>
      <c r="AE783" s="23"/>
      <c r="AF783" s="23"/>
      <c r="AG783" s="23"/>
      <c r="AH783" s="23"/>
      <c r="AJ783" s="28"/>
      <c r="AK783" s="28"/>
      <c r="AM783" s="28"/>
      <c r="AN783" s="28"/>
      <c r="AO783" s="28"/>
      <c r="AQ783" s="28"/>
      <c r="AR783" s="28"/>
      <c r="AX783" s="23"/>
      <c r="BE783" s="30"/>
      <c r="BZ783" s="31"/>
      <c r="CD783" s="33"/>
    </row>
    <row r="784" ht="15.75" customHeight="1">
      <c r="R784" s="11"/>
      <c r="S784" s="13"/>
      <c r="T784" s="11"/>
      <c r="U784" s="11"/>
      <c r="V784" s="11"/>
      <c r="W784" s="11"/>
      <c r="X784" s="11"/>
      <c r="Y784" s="1"/>
      <c r="AB784" s="210"/>
      <c r="AC784" s="21"/>
      <c r="AD784" s="1"/>
      <c r="AE784" s="23"/>
      <c r="AF784" s="23"/>
      <c r="AG784" s="23"/>
      <c r="AH784" s="23"/>
      <c r="AJ784" s="28"/>
      <c r="AK784" s="28"/>
      <c r="AM784" s="28"/>
      <c r="AN784" s="28"/>
      <c r="AO784" s="28"/>
      <c r="AQ784" s="28"/>
      <c r="AR784" s="28"/>
      <c r="AX784" s="23"/>
      <c r="BE784" s="30"/>
      <c r="BZ784" s="31"/>
      <c r="CD784" s="33"/>
    </row>
    <row r="785" ht="15.75" customHeight="1">
      <c r="R785" s="11"/>
      <c r="S785" s="13"/>
      <c r="T785" s="11"/>
      <c r="U785" s="11"/>
      <c r="V785" s="11"/>
      <c r="W785" s="11"/>
      <c r="X785" s="11"/>
      <c r="Y785" s="1"/>
      <c r="AB785" s="210"/>
      <c r="AC785" s="21"/>
      <c r="AD785" s="1"/>
      <c r="AE785" s="23"/>
      <c r="AF785" s="23"/>
      <c r="AG785" s="23"/>
      <c r="AH785" s="23"/>
      <c r="AJ785" s="28"/>
      <c r="AK785" s="28"/>
      <c r="AM785" s="28"/>
      <c r="AN785" s="28"/>
      <c r="AO785" s="28"/>
      <c r="AQ785" s="28"/>
      <c r="AR785" s="28"/>
      <c r="AX785" s="23"/>
      <c r="BE785" s="30"/>
      <c r="BZ785" s="31"/>
      <c r="CD785" s="33"/>
    </row>
    <row r="786" ht="15.75" customHeight="1">
      <c r="R786" s="11"/>
      <c r="S786" s="13"/>
      <c r="T786" s="11"/>
      <c r="U786" s="11"/>
      <c r="V786" s="11"/>
      <c r="W786" s="11"/>
      <c r="X786" s="11"/>
      <c r="Y786" s="1"/>
      <c r="AB786" s="210"/>
      <c r="AC786" s="21"/>
      <c r="AD786" s="1"/>
      <c r="AE786" s="23"/>
      <c r="AF786" s="23"/>
      <c r="AG786" s="23"/>
      <c r="AH786" s="23"/>
      <c r="AJ786" s="28"/>
      <c r="AK786" s="28"/>
      <c r="AM786" s="28"/>
      <c r="AN786" s="28"/>
      <c r="AO786" s="28"/>
      <c r="AQ786" s="28"/>
      <c r="AR786" s="28"/>
      <c r="AX786" s="23"/>
      <c r="BE786" s="30"/>
      <c r="BZ786" s="31"/>
      <c r="CD786" s="33"/>
    </row>
    <row r="787" ht="15.75" customHeight="1">
      <c r="R787" s="11"/>
      <c r="S787" s="13"/>
      <c r="T787" s="11"/>
      <c r="U787" s="11"/>
      <c r="V787" s="11"/>
      <c r="W787" s="11"/>
      <c r="X787" s="11"/>
      <c r="Y787" s="1"/>
      <c r="AB787" s="210"/>
      <c r="AC787" s="21"/>
      <c r="AD787" s="1"/>
      <c r="AE787" s="23"/>
      <c r="AF787" s="23"/>
      <c r="AG787" s="23"/>
      <c r="AH787" s="23"/>
      <c r="AJ787" s="28"/>
      <c r="AK787" s="28"/>
      <c r="AM787" s="28"/>
      <c r="AN787" s="28"/>
      <c r="AO787" s="28"/>
      <c r="AQ787" s="28"/>
      <c r="AR787" s="28"/>
      <c r="AX787" s="23"/>
      <c r="BE787" s="30"/>
      <c r="BZ787" s="31"/>
      <c r="CD787" s="33"/>
    </row>
    <row r="788" ht="15.75" customHeight="1">
      <c r="R788" s="11"/>
      <c r="S788" s="13"/>
      <c r="T788" s="11"/>
      <c r="U788" s="11"/>
      <c r="V788" s="11"/>
      <c r="W788" s="11"/>
      <c r="X788" s="11"/>
      <c r="Y788" s="1"/>
      <c r="AB788" s="210"/>
      <c r="AC788" s="21"/>
      <c r="AD788" s="1"/>
      <c r="AE788" s="23"/>
      <c r="AF788" s="23"/>
      <c r="AG788" s="23"/>
      <c r="AH788" s="23"/>
      <c r="AJ788" s="28"/>
      <c r="AK788" s="28"/>
      <c r="AM788" s="28"/>
      <c r="AN788" s="28"/>
      <c r="AO788" s="28"/>
      <c r="AQ788" s="28"/>
      <c r="AR788" s="28"/>
      <c r="AX788" s="23"/>
      <c r="BE788" s="30"/>
      <c r="BZ788" s="31"/>
      <c r="CD788" s="33"/>
    </row>
    <row r="789" ht="15.75" customHeight="1">
      <c r="R789" s="11"/>
      <c r="S789" s="13"/>
      <c r="T789" s="11"/>
      <c r="U789" s="11"/>
      <c r="V789" s="11"/>
      <c r="W789" s="11"/>
      <c r="X789" s="11"/>
      <c r="Y789" s="1"/>
      <c r="AB789" s="210"/>
      <c r="AC789" s="21"/>
      <c r="AD789" s="1"/>
      <c r="AE789" s="23"/>
      <c r="AF789" s="23"/>
      <c r="AG789" s="23"/>
      <c r="AH789" s="23"/>
      <c r="AJ789" s="28"/>
      <c r="AK789" s="28"/>
      <c r="AM789" s="28"/>
      <c r="AN789" s="28"/>
      <c r="AO789" s="28"/>
      <c r="AQ789" s="28"/>
      <c r="AR789" s="28"/>
      <c r="AX789" s="23"/>
      <c r="BE789" s="30"/>
      <c r="BZ789" s="31"/>
      <c r="CD789" s="33"/>
    </row>
    <row r="790" ht="15.75" customHeight="1">
      <c r="R790" s="11"/>
      <c r="S790" s="13"/>
      <c r="T790" s="11"/>
      <c r="U790" s="11"/>
      <c r="V790" s="11"/>
      <c r="W790" s="11"/>
      <c r="X790" s="11"/>
      <c r="Y790" s="1"/>
      <c r="AB790" s="210"/>
      <c r="AC790" s="21"/>
      <c r="AD790" s="1"/>
      <c r="AE790" s="23"/>
      <c r="AF790" s="23"/>
      <c r="AG790" s="23"/>
      <c r="AH790" s="23"/>
      <c r="AJ790" s="28"/>
      <c r="AK790" s="28"/>
      <c r="AM790" s="28"/>
      <c r="AN790" s="28"/>
      <c r="AO790" s="28"/>
      <c r="AQ790" s="28"/>
      <c r="AR790" s="28"/>
      <c r="AX790" s="23"/>
      <c r="BE790" s="30"/>
      <c r="BZ790" s="31"/>
      <c r="CD790" s="33"/>
    </row>
    <row r="791" ht="15.75" customHeight="1">
      <c r="R791" s="11"/>
      <c r="S791" s="13"/>
      <c r="T791" s="11"/>
      <c r="U791" s="11"/>
      <c r="V791" s="11"/>
      <c r="W791" s="11"/>
      <c r="X791" s="11"/>
      <c r="Y791" s="1"/>
      <c r="AB791" s="210"/>
      <c r="AC791" s="21"/>
      <c r="AD791" s="1"/>
      <c r="AE791" s="23"/>
      <c r="AF791" s="23"/>
      <c r="AG791" s="23"/>
      <c r="AH791" s="23"/>
      <c r="AJ791" s="28"/>
      <c r="AK791" s="28"/>
      <c r="AM791" s="28"/>
      <c r="AN791" s="28"/>
      <c r="AO791" s="28"/>
      <c r="AQ791" s="28"/>
      <c r="AR791" s="28"/>
      <c r="AX791" s="23"/>
      <c r="BE791" s="30"/>
      <c r="BZ791" s="31"/>
      <c r="CD791" s="33"/>
    </row>
    <row r="792" ht="15.75" customHeight="1">
      <c r="R792" s="11"/>
      <c r="S792" s="13"/>
      <c r="T792" s="11"/>
      <c r="U792" s="11"/>
      <c r="V792" s="11"/>
      <c r="W792" s="11"/>
      <c r="X792" s="11"/>
      <c r="Y792" s="1"/>
      <c r="AB792" s="210"/>
      <c r="AC792" s="21"/>
      <c r="AD792" s="1"/>
      <c r="AE792" s="23"/>
      <c r="AF792" s="23"/>
      <c r="AG792" s="23"/>
      <c r="AH792" s="23"/>
      <c r="AJ792" s="28"/>
      <c r="AK792" s="28"/>
      <c r="AM792" s="28"/>
      <c r="AN792" s="28"/>
      <c r="AO792" s="28"/>
      <c r="AQ792" s="28"/>
      <c r="AR792" s="28"/>
      <c r="AX792" s="23"/>
      <c r="BE792" s="30"/>
      <c r="BZ792" s="31"/>
      <c r="CD792" s="33"/>
    </row>
    <row r="793" ht="15.75" customHeight="1">
      <c r="R793" s="11"/>
      <c r="S793" s="13"/>
      <c r="T793" s="11"/>
      <c r="U793" s="11"/>
      <c r="V793" s="11"/>
      <c r="W793" s="11"/>
      <c r="X793" s="11"/>
      <c r="Y793" s="1"/>
      <c r="AB793" s="210"/>
      <c r="AC793" s="21"/>
      <c r="AD793" s="1"/>
      <c r="AE793" s="23"/>
      <c r="AF793" s="23"/>
      <c r="AG793" s="23"/>
      <c r="AH793" s="23"/>
      <c r="AJ793" s="28"/>
      <c r="AK793" s="28"/>
      <c r="AM793" s="28"/>
      <c r="AN793" s="28"/>
      <c r="AO793" s="28"/>
      <c r="AQ793" s="28"/>
      <c r="AR793" s="28"/>
      <c r="AX793" s="23"/>
      <c r="BE793" s="30"/>
      <c r="BZ793" s="31"/>
      <c r="CD793" s="33"/>
    </row>
    <row r="794" ht="15.75" customHeight="1">
      <c r="R794" s="11"/>
      <c r="S794" s="13"/>
      <c r="T794" s="11"/>
      <c r="U794" s="11"/>
      <c r="V794" s="11"/>
      <c r="W794" s="11"/>
      <c r="X794" s="11"/>
      <c r="Y794" s="1"/>
      <c r="AB794" s="210"/>
      <c r="AC794" s="21"/>
      <c r="AD794" s="1"/>
      <c r="AE794" s="23"/>
      <c r="AF794" s="23"/>
      <c r="AG794" s="23"/>
      <c r="AH794" s="23"/>
      <c r="AJ794" s="28"/>
      <c r="AK794" s="28"/>
      <c r="AM794" s="28"/>
      <c r="AN794" s="28"/>
      <c r="AO794" s="28"/>
      <c r="AQ794" s="28"/>
      <c r="AR794" s="28"/>
      <c r="AX794" s="23"/>
      <c r="BE794" s="30"/>
      <c r="BZ794" s="31"/>
      <c r="CD794" s="33"/>
    </row>
    <row r="795" ht="15.75" customHeight="1">
      <c r="R795" s="11"/>
      <c r="S795" s="13"/>
      <c r="T795" s="11"/>
      <c r="U795" s="11"/>
      <c r="V795" s="11"/>
      <c r="W795" s="11"/>
      <c r="X795" s="11"/>
      <c r="Y795" s="1"/>
      <c r="AB795" s="210"/>
      <c r="AC795" s="21"/>
      <c r="AD795" s="1"/>
      <c r="AE795" s="23"/>
      <c r="AF795" s="23"/>
      <c r="AG795" s="23"/>
      <c r="AH795" s="23"/>
      <c r="AJ795" s="28"/>
      <c r="AK795" s="28"/>
      <c r="AM795" s="28"/>
      <c r="AN795" s="28"/>
      <c r="AO795" s="28"/>
      <c r="AQ795" s="28"/>
      <c r="AR795" s="28"/>
      <c r="AX795" s="23"/>
      <c r="BE795" s="30"/>
      <c r="BZ795" s="31"/>
      <c r="CD795" s="33"/>
    </row>
    <row r="796" ht="15.75" customHeight="1">
      <c r="R796" s="11"/>
      <c r="S796" s="13"/>
      <c r="T796" s="11"/>
      <c r="U796" s="11"/>
      <c r="V796" s="11"/>
      <c r="W796" s="11"/>
      <c r="X796" s="11"/>
      <c r="Y796" s="1"/>
      <c r="AB796" s="210"/>
      <c r="AC796" s="21"/>
      <c r="AD796" s="1"/>
      <c r="AE796" s="23"/>
      <c r="AF796" s="23"/>
      <c r="AG796" s="23"/>
      <c r="AH796" s="23"/>
      <c r="AJ796" s="28"/>
      <c r="AK796" s="28"/>
      <c r="AM796" s="28"/>
      <c r="AN796" s="28"/>
      <c r="AO796" s="28"/>
      <c r="AQ796" s="28"/>
      <c r="AR796" s="28"/>
      <c r="AX796" s="23"/>
      <c r="BE796" s="30"/>
      <c r="BZ796" s="31"/>
      <c r="CD796" s="33"/>
    </row>
    <row r="797" ht="15.75" customHeight="1">
      <c r="R797" s="11"/>
      <c r="S797" s="13"/>
      <c r="T797" s="11"/>
      <c r="U797" s="11"/>
      <c r="V797" s="11"/>
      <c r="W797" s="11"/>
      <c r="X797" s="11"/>
      <c r="Y797" s="1"/>
      <c r="AB797" s="210"/>
      <c r="AC797" s="21"/>
      <c r="AD797" s="1"/>
      <c r="AE797" s="23"/>
      <c r="AF797" s="23"/>
      <c r="AG797" s="23"/>
      <c r="AH797" s="23"/>
      <c r="AJ797" s="28"/>
      <c r="AK797" s="28"/>
      <c r="AM797" s="28"/>
      <c r="AN797" s="28"/>
      <c r="AO797" s="28"/>
      <c r="AQ797" s="28"/>
      <c r="AR797" s="28"/>
      <c r="AX797" s="23"/>
      <c r="BE797" s="30"/>
      <c r="BZ797" s="31"/>
      <c r="CD797" s="33"/>
    </row>
    <row r="798" ht="15.75" customHeight="1">
      <c r="R798" s="11"/>
      <c r="S798" s="13"/>
      <c r="T798" s="11"/>
      <c r="U798" s="11"/>
      <c r="V798" s="11"/>
      <c r="W798" s="11"/>
      <c r="X798" s="11"/>
      <c r="Y798" s="1"/>
      <c r="AB798" s="210"/>
      <c r="AC798" s="21"/>
      <c r="AD798" s="1"/>
      <c r="AE798" s="23"/>
      <c r="AF798" s="23"/>
      <c r="AG798" s="23"/>
      <c r="AH798" s="23"/>
      <c r="AJ798" s="28"/>
      <c r="AK798" s="28"/>
      <c r="AM798" s="28"/>
      <c r="AN798" s="28"/>
      <c r="AO798" s="28"/>
      <c r="AQ798" s="28"/>
      <c r="AR798" s="28"/>
      <c r="AX798" s="23"/>
      <c r="BE798" s="30"/>
      <c r="BZ798" s="31"/>
      <c r="CD798" s="33"/>
    </row>
    <row r="799" ht="15.75" customHeight="1">
      <c r="R799" s="11"/>
      <c r="S799" s="13"/>
      <c r="T799" s="11"/>
      <c r="U799" s="11"/>
      <c r="V799" s="11"/>
      <c r="W799" s="11"/>
      <c r="X799" s="11"/>
      <c r="Y799" s="1"/>
      <c r="AB799" s="210"/>
      <c r="AC799" s="21"/>
      <c r="AD799" s="1"/>
      <c r="AE799" s="23"/>
      <c r="AF799" s="23"/>
      <c r="AG799" s="23"/>
      <c r="AH799" s="23"/>
      <c r="AJ799" s="28"/>
      <c r="AK799" s="28"/>
      <c r="AM799" s="28"/>
      <c r="AN799" s="28"/>
      <c r="AO799" s="28"/>
      <c r="AQ799" s="28"/>
      <c r="AR799" s="28"/>
      <c r="AX799" s="23"/>
      <c r="BE799" s="30"/>
      <c r="BZ799" s="31"/>
      <c r="CD799" s="33"/>
    </row>
    <row r="800" ht="15.75" customHeight="1">
      <c r="R800" s="11"/>
      <c r="S800" s="13"/>
      <c r="T800" s="11"/>
      <c r="U800" s="11"/>
      <c r="V800" s="11"/>
      <c r="W800" s="11"/>
      <c r="X800" s="11"/>
      <c r="Y800" s="1"/>
      <c r="AB800" s="210"/>
      <c r="AC800" s="21"/>
      <c r="AD800" s="1"/>
      <c r="AE800" s="23"/>
      <c r="AF800" s="23"/>
      <c r="AG800" s="23"/>
      <c r="AH800" s="23"/>
      <c r="AJ800" s="28"/>
      <c r="AK800" s="28"/>
      <c r="AM800" s="28"/>
      <c r="AN800" s="28"/>
      <c r="AO800" s="28"/>
      <c r="AQ800" s="28"/>
      <c r="AR800" s="28"/>
      <c r="AX800" s="23"/>
      <c r="BE800" s="30"/>
      <c r="BZ800" s="31"/>
      <c r="CD800" s="33"/>
    </row>
    <row r="801" ht="15.75" customHeight="1">
      <c r="R801" s="11"/>
      <c r="S801" s="13"/>
      <c r="T801" s="11"/>
      <c r="U801" s="11"/>
      <c r="V801" s="11"/>
      <c r="W801" s="11"/>
      <c r="X801" s="11"/>
      <c r="Y801" s="1"/>
      <c r="AB801" s="210"/>
      <c r="AC801" s="21"/>
      <c r="AD801" s="1"/>
      <c r="AE801" s="23"/>
      <c r="AF801" s="23"/>
      <c r="AG801" s="23"/>
      <c r="AH801" s="23"/>
      <c r="AJ801" s="28"/>
      <c r="AK801" s="28"/>
      <c r="AM801" s="28"/>
      <c r="AN801" s="28"/>
      <c r="AO801" s="28"/>
      <c r="AQ801" s="28"/>
      <c r="AR801" s="28"/>
      <c r="AX801" s="23"/>
      <c r="BE801" s="30"/>
      <c r="BZ801" s="31"/>
      <c r="CD801" s="33"/>
    </row>
    <row r="802" ht="15.75" customHeight="1">
      <c r="R802" s="11"/>
      <c r="S802" s="13"/>
      <c r="T802" s="11"/>
      <c r="U802" s="11"/>
      <c r="V802" s="11"/>
      <c r="W802" s="11"/>
      <c r="X802" s="11"/>
      <c r="Y802" s="1"/>
      <c r="AB802" s="210"/>
      <c r="AC802" s="21"/>
      <c r="AD802" s="1"/>
      <c r="AE802" s="23"/>
      <c r="AF802" s="23"/>
      <c r="AG802" s="23"/>
      <c r="AH802" s="23"/>
      <c r="AJ802" s="28"/>
      <c r="AK802" s="28"/>
      <c r="AM802" s="28"/>
      <c r="AN802" s="28"/>
      <c r="AO802" s="28"/>
      <c r="AQ802" s="28"/>
      <c r="AR802" s="28"/>
      <c r="AX802" s="23"/>
      <c r="BE802" s="30"/>
      <c r="BZ802" s="31"/>
      <c r="CD802" s="33"/>
    </row>
    <row r="803" ht="15.75" customHeight="1">
      <c r="R803" s="11"/>
      <c r="S803" s="13"/>
      <c r="T803" s="11"/>
      <c r="U803" s="11"/>
      <c r="V803" s="11"/>
      <c r="W803" s="11"/>
      <c r="X803" s="11"/>
      <c r="Y803" s="1"/>
      <c r="AB803" s="210"/>
      <c r="AC803" s="21"/>
      <c r="AD803" s="1"/>
      <c r="AE803" s="23"/>
      <c r="AF803" s="23"/>
      <c r="AG803" s="23"/>
      <c r="AH803" s="23"/>
      <c r="AJ803" s="28"/>
      <c r="AK803" s="28"/>
      <c r="AM803" s="28"/>
      <c r="AN803" s="28"/>
      <c r="AO803" s="28"/>
      <c r="AQ803" s="28"/>
      <c r="AR803" s="28"/>
      <c r="AX803" s="23"/>
      <c r="BE803" s="30"/>
      <c r="BZ803" s="31"/>
      <c r="CD803" s="33"/>
    </row>
    <row r="804" ht="15.75" customHeight="1">
      <c r="R804" s="11"/>
      <c r="S804" s="13"/>
      <c r="T804" s="11"/>
      <c r="U804" s="11"/>
      <c r="V804" s="11"/>
      <c r="W804" s="11"/>
      <c r="X804" s="11"/>
      <c r="Y804" s="1"/>
      <c r="AB804" s="210"/>
      <c r="AC804" s="21"/>
      <c r="AD804" s="1"/>
      <c r="AE804" s="23"/>
      <c r="AF804" s="23"/>
      <c r="AG804" s="23"/>
      <c r="AH804" s="23"/>
      <c r="AJ804" s="28"/>
      <c r="AK804" s="28"/>
      <c r="AM804" s="28"/>
      <c r="AN804" s="28"/>
      <c r="AO804" s="28"/>
      <c r="AQ804" s="28"/>
      <c r="AR804" s="28"/>
      <c r="AX804" s="23"/>
      <c r="BE804" s="30"/>
      <c r="BZ804" s="31"/>
      <c r="CD804" s="33"/>
    </row>
    <row r="805" ht="15.75" customHeight="1">
      <c r="R805" s="11"/>
      <c r="S805" s="13"/>
      <c r="T805" s="11"/>
      <c r="U805" s="11"/>
      <c r="V805" s="11"/>
      <c r="W805" s="11"/>
      <c r="X805" s="11"/>
      <c r="Y805" s="1"/>
      <c r="AB805" s="210"/>
      <c r="AC805" s="21"/>
      <c r="AD805" s="1"/>
      <c r="AE805" s="23"/>
      <c r="AF805" s="23"/>
      <c r="AG805" s="23"/>
      <c r="AH805" s="23"/>
      <c r="AJ805" s="28"/>
      <c r="AK805" s="28"/>
      <c r="AM805" s="28"/>
      <c r="AN805" s="28"/>
      <c r="AO805" s="28"/>
      <c r="AQ805" s="28"/>
      <c r="AR805" s="28"/>
      <c r="AX805" s="23"/>
      <c r="BE805" s="30"/>
      <c r="BZ805" s="31"/>
      <c r="CD805" s="33"/>
    </row>
    <row r="806" ht="15.75" customHeight="1">
      <c r="R806" s="11"/>
      <c r="S806" s="13"/>
      <c r="T806" s="11"/>
      <c r="U806" s="11"/>
      <c r="V806" s="11"/>
      <c r="W806" s="11"/>
      <c r="X806" s="11"/>
      <c r="Y806" s="1"/>
      <c r="AB806" s="210"/>
      <c r="AC806" s="21"/>
      <c r="AD806" s="1"/>
      <c r="AE806" s="23"/>
      <c r="AF806" s="23"/>
      <c r="AG806" s="23"/>
      <c r="AH806" s="23"/>
      <c r="AJ806" s="28"/>
      <c r="AK806" s="28"/>
      <c r="AM806" s="28"/>
      <c r="AN806" s="28"/>
      <c r="AO806" s="28"/>
      <c r="AQ806" s="28"/>
      <c r="AR806" s="28"/>
      <c r="AX806" s="23"/>
      <c r="BE806" s="30"/>
      <c r="BZ806" s="31"/>
      <c r="CD806" s="33"/>
    </row>
    <row r="807" ht="15.75" customHeight="1">
      <c r="R807" s="11"/>
      <c r="S807" s="13"/>
      <c r="T807" s="11"/>
      <c r="U807" s="11"/>
      <c r="V807" s="11"/>
      <c r="W807" s="11"/>
      <c r="X807" s="11"/>
      <c r="Y807" s="1"/>
      <c r="AB807" s="210"/>
      <c r="AC807" s="21"/>
      <c r="AD807" s="1"/>
      <c r="AE807" s="23"/>
      <c r="AF807" s="23"/>
      <c r="AG807" s="23"/>
      <c r="AH807" s="23"/>
      <c r="AJ807" s="28"/>
      <c r="AK807" s="28"/>
      <c r="AM807" s="28"/>
      <c r="AN807" s="28"/>
      <c r="AO807" s="28"/>
      <c r="AQ807" s="28"/>
      <c r="AR807" s="28"/>
      <c r="AX807" s="23"/>
      <c r="BE807" s="30"/>
      <c r="BZ807" s="31"/>
      <c r="CD807" s="33"/>
    </row>
    <row r="808" ht="15.75" customHeight="1">
      <c r="R808" s="11"/>
      <c r="S808" s="13"/>
      <c r="T808" s="11"/>
      <c r="U808" s="11"/>
      <c r="V808" s="11"/>
      <c r="W808" s="11"/>
      <c r="X808" s="11"/>
      <c r="Y808" s="1"/>
      <c r="AB808" s="210"/>
      <c r="AC808" s="21"/>
      <c r="AD808" s="1"/>
      <c r="AE808" s="23"/>
      <c r="AF808" s="23"/>
      <c r="AG808" s="23"/>
      <c r="AH808" s="23"/>
      <c r="AJ808" s="28"/>
      <c r="AK808" s="28"/>
      <c r="AM808" s="28"/>
      <c r="AN808" s="28"/>
      <c r="AO808" s="28"/>
      <c r="AQ808" s="28"/>
      <c r="AR808" s="28"/>
      <c r="AX808" s="23"/>
      <c r="BE808" s="30"/>
      <c r="BZ808" s="31"/>
      <c r="CD808" s="33"/>
    </row>
    <row r="809" ht="15.75" customHeight="1">
      <c r="R809" s="11"/>
      <c r="S809" s="13"/>
      <c r="T809" s="11"/>
      <c r="U809" s="11"/>
      <c r="V809" s="11"/>
      <c r="W809" s="11"/>
      <c r="X809" s="11"/>
      <c r="Y809" s="1"/>
      <c r="AB809" s="210"/>
      <c r="AC809" s="21"/>
      <c r="AD809" s="1"/>
      <c r="AE809" s="23"/>
      <c r="AF809" s="23"/>
      <c r="AG809" s="23"/>
      <c r="AH809" s="23"/>
      <c r="AJ809" s="28"/>
      <c r="AK809" s="28"/>
      <c r="AM809" s="28"/>
      <c r="AN809" s="28"/>
      <c r="AO809" s="28"/>
      <c r="AQ809" s="28"/>
      <c r="AR809" s="28"/>
      <c r="AX809" s="23"/>
      <c r="BE809" s="30"/>
      <c r="BZ809" s="31"/>
      <c r="CD809" s="33"/>
    </row>
    <row r="810" ht="15.75" customHeight="1">
      <c r="R810" s="11"/>
      <c r="S810" s="13"/>
      <c r="T810" s="11"/>
      <c r="U810" s="11"/>
      <c r="V810" s="11"/>
      <c r="W810" s="11"/>
      <c r="X810" s="11"/>
      <c r="Y810" s="1"/>
      <c r="AB810" s="210"/>
      <c r="AC810" s="21"/>
      <c r="AD810" s="1"/>
      <c r="AE810" s="23"/>
      <c r="AF810" s="23"/>
      <c r="AG810" s="23"/>
      <c r="AH810" s="23"/>
      <c r="AJ810" s="28"/>
      <c r="AK810" s="28"/>
      <c r="AM810" s="28"/>
      <c r="AN810" s="28"/>
      <c r="AO810" s="28"/>
      <c r="AQ810" s="28"/>
      <c r="AR810" s="28"/>
      <c r="AX810" s="23"/>
      <c r="BE810" s="30"/>
      <c r="BZ810" s="31"/>
      <c r="CD810" s="33"/>
    </row>
    <row r="811" ht="15.75" customHeight="1">
      <c r="R811" s="11"/>
      <c r="S811" s="13"/>
      <c r="T811" s="11"/>
      <c r="U811" s="11"/>
      <c r="V811" s="11"/>
      <c r="W811" s="11"/>
      <c r="X811" s="11"/>
      <c r="Y811" s="1"/>
      <c r="AB811" s="210"/>
      <c r="AC811" s="21"/>
      <c r="AD811" s="1"/>
      <c r="AE811" s="23"/>
      <c r="AF811" s="23"/>
      <c r="AG811" s="23"/>
      <c r="AH811" s="23"/>
      <c r="AJ811" s="28"/>
      <c r="AK811" s="28"/>
      <c r="AM811" s="28"/>
      <c r="AN811" s="28"/>
      <c r="AO811" s="28"/>
      <c r="AQ811" s="28"/>
      <c r="AR811" s="28"/>
      <c r="AX811" s="23"/>
      <c r="BE811" s="30"/>
      <c r="BZ811" s="31"/>
      <c r="CD811" s="33"/>
    </row>
    <row r="812" ht="15.75" customHeight="1">
      <c r="R812" s="11"/>
      <c r="S812" s="13"/>
      <c r="T812" s="11"/>
      <c r="U812" s="11"/>
      <c r="V812" s="11"/>
      <c r="W812" s="11"/>
      <c r="X812" s="11"/>
      <c r="Y812" s="1"/>
      <c r="AB812" s="210"/>
      <c r="AC812" s="21"/>
      <c r="AD812" s="1"/>
      <c r="AE812" s="23"/>
      <c r="AF812" s="23"/>
      <c r="AG812" s="23"/>
      <c r="AH812" s="23"/>
      <c r="AJ812" s="28"/>
      <c r="AK812" s="28"/>
      <c r="AM812" s="28"/>
      <c r="AN812" s="28"/>
      <c r="AO812" s="28"/>
      <c r="AQ812" s="28"/>
      <c r="AR812" s="28"/>
      <c r="AX812" s="23"/>
      <c r="BE812" s="30"/>
      <c r="BZ812" s="31"/>
      <c r="CD812" s="33"/>
    </row>
    <row r="813" ht="15.75" customHeight="1">
      <c r="R813" s="11"/>
      <c r="S813" s="13"/>
      <c r="T813" s="11"/>
      <c r="U813" s="11"/>
      <c r="V813" s="11"/>
      <c r="W813" s="11"/>
      <c r="X813" s="11"/>
      <c r="Y813" s="1"/>
      <c r="AB813" s="210"/>
      <c r="AC813" s="21"/>
      <c r="AD813" s="1"/>
      <c r="AE813" s="23"/>
      <c r="AF813" s="23"/>
      <c r="AG813" s="23"/>
      <c r="AH813" s="23"/>
      <c r="AJ813" s="28"/>
      <c r="AK813" s="28"/>
      <c r="AM813" s="28"/>
      <c r="AN813" s="28"/>
      <c r="AO813" s="28"/>
      <c r="AQ813" s="28"/>
      <c r="AR813" s="28"/>
      <c r="AX813" s="23"/>
      <c r="BE813" s="30"/>
      <c r="BZ813" s="31"/>
      <c r="CD813" s="33"/>
    </row>
    <row r="814" ht="15.75" customHeight="1">
      <c r="R814" s="11"/>
      <c r="S814" s="13"/>
      <c r="T814" s="11"/>
      <c r="U814" s="11"/>
      <c r="V814" s="11"/>
      <c r="W814" s="11"/>
      <c r="X814" s="11"/>
      <c r="Y814" s="1"/>
      <c r="AB814" s="210"/>
      <c r="AC814" s="21"/>
      <c r="AD814" s="1"/>
      <c r="AE814" s="23"/>
      <c r="AF814" s="23"/>
      <c r="AG814" s="23"/>
      <c r="AH814" s="23"/>
      <c r="AJ814" s="28"/>
      <c r="AK814" s="28"/>
      <c r="AM814" s="28"/>
      <c r="AN814" s="28"/>
      <c r="AO814" s="28"/>
      <c r="AQ814" s="28"/>
      <c r="AR814" s="28"/>
      <c r="AX814" s="23"/>
      <c r="BE814" s="30"/>
      <c r="BZ814" s="31"/>
      <c r="CD814" s="33"/>
    </row>
    <row r="815" ht="15.75" customHeight="1">
      <c r="R815" s="11"/>
      <c r="S815" s="13"/>
      <c r="T815" s="11"/>
      <c r="U815" s="11"/>
      <c r="V815" s="11"/>
      <c r="W815" s="11"/>
      <c r="X815" s="11"/>
      <c r="Y815" s="1"/>
      <c r="AB815" s="210"/>
      <c r="AC815" s="21"/>
      <c r="AD815" s="1"/>
      <c r="AE815" s="23"/>
      <c r="AF815" s="23"/>
      <c r="AG815" s="23"/>
      <c r="AH815" s="23"/>
      <c r="AJ815" s="28"/>
      <c r="AK815" s="28"/>
      <c r="AM815" s="28"/>
      <c r="AN815" s="28"/>
      <c r="AO815" s="28"/>
      <c r="AQ815" s="28"/>
      <c r="AR815" s="28"/>
      <c r="AX815" s="23"/>
      <c r="BE815" s="30"/>
      <c r="BZ815" s="31"/>
      <c r="CD815" s="33"/>
    </row>
    <row r="816" ht="15.75" customHeight="1">
      <c r="R816" s="11"/>
      <c r="S816" s="13"/>
      <c r="T816" s="11"/>
      <c r="U816" s="11"/>
      <c r="V816" s="11"/>
      <c r="W816" s="11"/>
      <c r="X816" s="11"/>
      <c r="Y816" s="1"/>
      <c r="AB816" s="210"/>
      <c r="AC816" s="21"/>
      <c r="AD816" s="1"/>
      <c r="AE816" s="23"/>
      <c r="AF816" s="23"/>
      <c r="AG816" s="23"/>
      <c r="AH816" s="23"/>
      <c r="AJ816" s="28"/>
      <c r="AK816" s="28"/>
      <c r="AM816" s="28"/>
      <c r="AN816" s="28"/>
      <c r="AO816" s="28"/>
      <c r="AQ816" s="28"/>
      <c r="AR816" s="28"/>
      <c r="AX816" s="23"/>
      <c r="BE816" s="30"/>
      <c r="BZ816" s="31"/>
      <c r="CD816" s="33"/>
    </row>
    <row r="817" ht="15.75" customHeight="1">
      <c r="R817" s="11"/>
      <c r="S817" s="13"/>
      <c r="T817" s="11"/>
      <c r="U817" s="11"/>
      <c r="V817" s="11"/>
      <c r="W817" s="11"/>
      <c r="X817" s="11"/>
      <c r="Y817" s="1"/>
      <c r="AB817" s="210"/>
      <c r="AC817" s="21"/>
      <c r="AD817" s="1"/>
      <c r="AE817" s="23"/>
      <c r="AF817" s="23"/>
      <c r="AG817" s="23"/>
      <c r="AH817" s="23"/>
      <c r="AJ817" s="28"/>
      <c r="AK817" s="28"/>
      <c r="AM817" s="28"/>
      <c r="AN817" s="28"/>
      <c r="AO817" s="28"/>
      <c r="AQ817" s="28"/>
      <c r="AR817" s="28"/>
      <c r="AX817" s="23"/>
      <c r="BE817" s="30"/>
      <c r="BZ817" s="31"/>
      <c r="CD817" s="33"/>
    </row>
    <row r="818" ht="15.75" customHeight="1">
      <c r="R818" s="11"/>
      <c r="S818" s="13"/>
      <c r="T818" s="11"/>
      <c r="U818" s="11"/>
      <c r="V818" s="11"/>
      <c r="W818" s="11"/>
      <c r="X818" s="11"/>
      <c r="Y818" s="1"/>
      <c r="AB818" s="210"/>
      <c r="AC818" s="21"/>
      <c r="AD818" s="1"/>
      <c r="AE818" s="23"/>
      <c r="AF818" s="23"/>
      <c r="AG818" s="23"/>
      <c r="AH818" s="23"/>
      <c r="AJ818" s="28"/>
      <c r="AK818" s="28"/>
      <c r="AM818" s="28"/>
      <c r="AN818" s="28"/>
      <c r="AO818" s="28"/>
      <c r="AQ818" s="28"/>
      <c r="AR818" s="28"/>
      <c r="AX818" s="23"/>
      <c r="BE818" s="30"/>
      <c r="BZ818" s="31"/>
      <c r="CD818" s="33"/>
    </row>
    <row r="819" ht="15.75" customHeight="1">
      <c r="R819" s="11"/>
      <c r="S819" s="13"/>
      <c r="T819" s="11"/>
      <c r="U819" s="11"/>
      <c r="V819" s="11"/>
      <c r="W819" s="11"/>
      <c r="X819" s="11"/>
      <c r="Y819" s="1"/>
      <c r="AB819" s="210"/>
      <c r="AC819" s="21"/>
      <c r="AD819" s="1"/>
      <c r="AE819" s="23"/>
      <c r="AF819" s="23"/>
      <c r="AG819" s="23"/>
      <c r="AH819" s="23"/>
      <c r="AJ819" s="28"/>
      <c r="AK819" s="28"/>
      <c r="AM819" s="28"/>
      <c r="AN819" s="28"/>
      <c r="AO819" s="28"/>
      <c r="AQ819" s="28"/>
      <c r="AR819" s="28"/>
      <c r="AX819" s="23"/>
      <c r="BE819" s="30"/>
      <c r="BZ819" s="31"/>
      <c r="CD819" s="33"/>
    </row>
    <row r="820" ht="15.75" customHeight="1">
      <c r="R820" s="11"/>
      <c r="S820" s="13"/>
      <c r="T820" s="11"/>
      <c r="U820" s="11"/>
      <c r="V820" s="11"/>
      <c r="W820" s="11"/>
      <c r="X820" s="11"/>
      <c r="Y820" s="1"/>
      <c r="AB820" s="210"/>
      <c r="AC820" s="21"/>
      <c r="AD820" s="1"/>
      <c r="AE820" s="23"/>
      <c r="AF820" s="23"/>
      <c r="AG820" s="23"/>
      <c r="AH820" s="23"/>
      <c r="AJ820" s="28"/>
      <c r="AK820" s="28"/>
      <c r="AM820" s="28"/>
      <c r="AN820" s="28"/>
      <c r="AO820" s="28"/>
      <c r="AQ820" s="28"/>
      <c r="AR820" s="28"/>
      <c r="AX820" s="23"/>
      <c r="BE820" s="30"/>
      <c r="BZ820" s="31"/>
      <c r="CD820" s="33"/>
    </row>
    <row r="821" ht="15.75" customHeight="1">
      <c r="R821" s="11"/>
      <c r="S821" s="13"/>
      <c r="T821" s="11"/>
      <c r="U821" s="11"/>
      <c r="V821" s="11"/>
      <c r="W821" s="11"/>
      <c r="X821" s="11"/>
      <c r="Y821" s="1"/>
      <c r="AB821" s="210"/>
      <c r="AC821" s="21"/>
      <c r="AD821" s="1"/>
      <c r="AE821" s="23"/>
      <c r="AF821" s="23"/>
      <c r="AG821" s="23"/>
      <c r="AH821" s="23"/>
      <c r="AJ821" s="28"/>
      <c r="AK821" s="28"/>
      <c r="AM821" s="28"/>
      <c r="AN821" s="28"/>
      <c r="AO821" s="28"/>
      <c r="AQ821" s="28"/>
      <c r="AR821" s="28"/>
      <c r="AX821" s="23"/>
      <c r="BE821" s="30"/>
      <c r="BZ821" s="31"/>
      <c r="CD821" s="33"/>
    </row>
    <row r="822" ht="15.75" customHeight="1">
      <c r="R822" s="11"/>
      <c r="S822" s="13"/>
      <c r="T822" s="11"/>
      <c r="U822" s="11"/>
      <c r="V822" s="11"/>
      <c r="W822" s="11"/>
      <c r="X822" s="11"/>
      <c r="Y822" s="1"/>
      <c r="AB822" s="210"/>
      <c r="AC822" s="21"/>
      <c r="AD822" s="1"/>
      <c r="AE822" s="23"/>
      <c r="AF822" s="23"/>
      <c r="AG822" s="23"/>
      <c r="AH822" s="23"/>
      <c r="AJ822" s="28"/>
      <c r="AK822" s="28"/>
      <c r="AM822" s="28"/>
      <c r="AN822" s="28"/>
      <c r="AO822" s="28"/>
      <c r="AQ822" s="28"/>
      <c r="AR822" s="28"/>
      <c r="AX822" s="23"/>
      <c r="BE822" s="30"/>
      <c r="BZ822" s="31"/>
      <c r="CD822" s="33"/>
    </row>
    <row r="823" ht="15.75" customHeight="1">
      <c r="R823" s="11"/>
      <c r="S823" s="13"/>
      <c r="T823" s="11"/>
      <c r="U823" s="11"/>
      <c r="V823" s="11"/>
      <c r="W823" s="11"/>
      <c r="X823" s="11"/>
      <c r="Y823" s="1"/>
      <c r="AB823" s="210"/>
      <c r="AC823" s="21"/>
      <c r="AD823" s="1"/>
      <c r="AE823" s="23"/>
      <c r="AF823" s="23"/>
      <c r="AG823" s="23"/>
      <c r="AH823" s="23"/>
      <c r="AJ823" s="28"/>
      <c r="AK823" s="28"/>
      <c r="AM823" s="28"/>
      <c r="AN823" s="28"/>
      <c r="AO823" s="28"/>
      <c r="AQ823" s="28"/>
      <c r="AR823" s="28"/>
      <c r="AX823" s="23"/>
      <c r="BE823" s="30"/>
      <c r="BZ823" s="31"/>
      <c r="CD823" s="33"/>
    </row>
    <row r="824" ht="15.75" customHeight="1">
      <c r="R824" s="11"/>
      <c r="S824" s="13"/>
      <c r="T824" s="11"/>
      <c r="U824" s="11"/>
      <c r="V824" s="11"/>
      <c r="W824" s="11"/>
      <c r="X824" s="11"/>
      <c r="Y824" s="1"/>
      <c r="AB824" s="210"/>
      <c r="AC824" s="21"/>
      <c r="AD824" s="1"/>
      <c r="AE824" s="23"/>
      <c r="AF824" s="23"/>
      <c r="AG824" s="23"/>
      <c r="AH824" s="23"/>
      <c r="AJ824" s="28"/>
      <c r="AK824" s="28"/>
      <c r="AM824" s="28"/>
      <c r="AN824" s="28"/>
      <c r="AO824" s="28"/>
      <c r="AQ824" s="28"/>
      <c r="AR824" s="28"/>
      <c r="AX824" s="23"/>
      <c r="BE824" s="30"/>
      <c r="BZ824" s="31"/>
      <c r="CD824" s="33"/>
    </row>
    <row r="825" ht="15.75" customHeight="1">
      <c r="R825" s="11"/>
      <c r="S825" s="13"/>
      <c r="T825" s="11"/>
      <c r="U825" s="11"/>
      <c r="V825" s="11"/>
      <c r="W825" s="11"/>
      <c r="X825" s="11"/>
      <c r="Y825" s="1"/>
      <c r="AB825" s="210"/>
      <c r="AC825" s="21"/>
      <c r="AD825" s="1"/>
      <c r="AE825" s="23"/>
      <c r="AF825" s="23"/>
      <c r="AG825" s="23"/>
      <c r="AH825" s="23"/>
      <c r="AJ825" s="28"/>
      <c r="AK825" s="28"/>
      <c r="AM825" s="28"/>
      <c r="AN825" s="28"/>
      <c r="AO825" s="28"/>
      <c r="AQ825" s="28"/>
      <c r="AR825" s="28"/>
      <c r="AX825" s="23"/>
      <c r="BE825" s="30"/>
      <c r="BZ825" s="31"/>
      <c r="CD825" s="33"/>
    </row>
    <row r="826" ht="15.75" customHeight="1">
      <c r="R826" s="11"/>
      <c r="S826" s="13"/>
      <c r="T826" s="11"/>
      <c r="U826" s="11"/>
      <c r="V826" s="11"/>
      <c r="W826" s="11"/>
      <c r="X826" s="11"/>
      <c r="Y826" s="1"/>
      <c r="AB826" s="210"/>
      <c r="AC826" s="21"/>
      <c r="AD826" s="1"/>
      <c r="AE826" s="23"/>
      <c r="AF826" s="23"/>
      <c r="AG826" s="23"/>
      <c r="AH826" s="23"/>
      <c r="AJ826" s="28"/>
      <c r="AK826" s="28"/>
      <c r="AM826" s="28"/>
      <c r="AN826" s="28"/>
      <c r="AO826" s="28"/>
      <c r="AQ826" s="28"/>
      <c r="AR826" s="28"/>
      <c r="AX826" s="23"/>
      <c r="BE826" s="30"/>
      <c r="BZ826" s="31"/>
      <c r="CD826" s="33"/>
    </row>
    <row r="827" ht="15.75" customHeight="1">
      <c r="R827" s="11"/>
      <c r="S827" s="13"/>
      <c r="T827" s="11"/>
      <c r="U827" s="11"/>
      <c r="V827" s="11"/>
      <c r="W827" s="11"/>
      <c r="X827" s="11"/>
      <c r="Y827" s="1"/>
      <c r="AB827" s="210"/>
      <c r="AC827" s="21"/>
      <c r="AD827" s="1"/>
      <c r="AE827" s="23"/>
      <c r="AF827" s="23"/>
      <c r="AG827" s="23"/>
      <c r="AH827" s="23"/>
      <c r="AJ827" s="28"/>
      <c r="AK827" s="28"/>
      <c r="AM827" s="28"/>
      <c r="AN827" s="28"/>
      <c r="AO827" s="28"/>
      <c r="AQ827" s="28"/>
      <c r="AR827" s="28"/>
      <c r="AX827" s="23"/>
      <c r="BE827" s="30"/>
      <c r="BZ827" s="31"/>
      <c r="CD827" s="33"/>
    </row>
    <row r="828" ht="15.75" customHeight="1">
      <c r="R828" s="11"/>
      <c r="S828" s="13"/>
      <c r="T828" s="11"/>
      <c r="U828" s="11"/>
      <c r="V828" s="11"/>
      <c r="W828" s="11"/>
      <c r="X828" s="11"/>
      <c r="Y828" s="1"/>
      <c r="AB828" s="210"/>
      <c r="AC828" s="21"/>
      <c r="AD828" s="1"/>
      <c r="AE828" s="23"/>
      <c r="AF828" s="23"/>
      <c r="AG828" s="23"/>
      <c r="AH828" s="23"/>
      <c r="AJ828" s="28"/>
      <c r="AK828" s="28"/>
      <c r="AM828" s="28"/>
      <c r="AN828" s="28"/>
      <c r="AO828" s="28"/>
      <c r="AQ828" s="28"/>
      <c r="AR828" s="28"/>
      <c r="AX828" s="23"/>
      <c r="BE828" s="30"/>
      <c r="BZ828" s="31"/>
      <c r="CD828" s="33"/>
    </row>
    <row r="829" ht="15.75" customHeight="1">
      <c r="R829" s="11"/>
      <c r="S829" s="13"/>
      <c r="T829" s="11"/>
      <c r="U829" s="11"/>
      <c r="V829" s="11"/>
      <c r="W829" s="11"/>
      <c r="X829" s="11"/>
      <c r="Y829" s="1"/>
      <c r="AB829" s="210"/>
      <c r="AC829" s="21"/>
      <c r="AD829" s="1"/>
      <c r="AE829" s="23"/>
      <c r="AF829" s="23"/>
      <c r="AG829" s="23"/>
      <c r="AH829" s="23"/>
      <c r="AJ829" s="28"/>
      <c r="AK829" s="28"/>
      <c r="AM829" s="28"/>
      <c r="AN829" s="28"/>
      <c r="AO829" s="28"/>
      <c r="AQ829" s="28"/>
      <c r="AR829" s="28"/>
      <c r="AX829" s="23"/>
      <c r="BE829" s="30"/>
      <c r="BZ829" s="31"/>
      <c r="CD829" s="33"/>
    </row>
    <row r="830" ht="15.75" customHeight="1">
      <c r="R830" s="11"/>
      <c r="S830" s="13"/>
      <c r="T830" s="11"/>
      <c r="U830" s="11"/>
      <c r="V830" s="11"/>
      <c r="W830" s="11"/>
      <c r="X830" s="11"/>
      <c r="Y830" s="1"/>
      <c r="AB830" s="210"/>
      <c r="AC830" s="21"/>
      <c r="AD830" s="1"/>
      <c r="AE830" s="23"/>
      <c r="AF830" s="23"/>
      <c r="AG830" s="23"/>
      <c r="AH830" s="23"/>
      <c r="AJ830" s="28"/>
      <c r="AK830" s="28"/>
      <c r="AM830" s="28"/>
      <c r="AN830" s="28"/>
      <c r="AO830" s="28"/>
      <c r="AQ830" s="28"/>
      <c r="AR830" s="28"/>
      <c r="AX830" s="23"/>
      <c r="BE830" s="30"/>
      <c r="BZ830" s="31"/>
      <c r="CD830" s="33"/>
    </row>
    <row r="831" ht="15.75" customHeight="1">
      <c r="R831" s="11"/>
      <c r="S831" s="13"/>
      <c r="T831" s="11"/>
      <c r="U831" s="11"/>
      <c r="V831" s="11"/>
      <c r="W831" s="11"/>
      <c r="X831" s="11"/>
      <c r="Y831" s="1"/>
      <c r="AB831" s="210"/>
      <c r="AC831" s="21"/>
      <c r="AD831" s="1"/>
      <c r="AE831" s="23"/>
      <c r="AF831" s="23"/>
      <c r="AG831" s="23"/>
      <c r="AH831" s="23"/>
      <c r="AJ831" s="28"/>
      <c r="AK831" s="28"/>
      <c r="AM831" s="28"/>
      <c r="AN831" s="28"/>
      <c r="AO831" s="28"/>
      <c r="AQ831" s="28"/>
      <c r="AR831" s="28"/>
      <c r="AX831" s="23"/>
      <c r="BE831" s="30"/>
      <c r="BZ831" s="31"/>
      <c r="CD831" s="33"/>
    </row>
    <row r="832" ht="15.75" customHeight="1">
      <c r="R832" s="11"/>
      <c r="S832" s="13"/>
      <c r="T832" s="11"/>
      <c r="U832" s="11"/>
      <c r="V832" s="11"/>
      <c r="W832" s="11"/>
      <c r="X832" s="11"/>
      <c r="Y832" s="1"/>
      <c r="AB832" s="210"/>
      <c r="AC832" s="21"/>
      <c r="AD832" s="1"/>
      <c r="AE832" s="23"/>
      <c r="AF832" s="23"/>
      <c r="AG832" s="23"/>
      <c r="AH832" s="23"/>
      <c r="AJ832" s="28"/>
      <c r="AK832" s="28"/>
      <c r="AM832" s="28"/>
      <c r="AN832" s="28"/>
      <c r="AO832" s="28"/>
      <c r="AQ832" s="28"/>
      <c r="AR832" s="28"/>
      <c r="AX832" s="23"/>
      <c r="BE832" s="30"/>
      <c r="BZ832" s="31"/>
      <c r="CD832" s="33"/>
    </row>
    <row r="833" ht="15.75" customHeight="1">
      <c r="R833" s="11"/>
      <c r="S833" s="13"/>
      <c r="T833" s="11"/>
      <c r="U833" s="11"/>
      <c r="V833" s="11"/>
      <c r="W833" s="11"/>
      <c r="X833" s="11"/>
      <c r="Y833" s="1"/>
      <c r="AB833" s="210"/>
      <c r="AC833" s="21"/>
      <c r="AD833" s="1"/>
      <c r="AE833" s="23"/>
      <c r="AF833" s="23"/>
      <c r="AG833" s="23"/>
      <c r="AH833" s="23"/>
      <c r="AJ833" s="28"/>
      <c r="AK833" s="28"/>
      <c r="AM833" s="28"/>
      <c r="AN833" s="28"/>
      <c r="AO833" s="28"/>
      <c r="AQ833" s="28"/>
      <c r="AR833" s="28"/>
      <c r="AX833" s="23"/>
      <c r="BE833" s="30"/>
      <c r="BZ833" s="31"/>
      <c r="CD833" s="33"/>
    </row>
    <row r="834" ht="15.75" customHeight="1">
      <c r="R834" s="11"/>
      <c r="S834" s="13"/>
      <c r="T834" s="11"/>
      <c r="U834" s="11"/>
      <c r="V834" s="11"/>
      <c r="W834" s="11"/>
      <c r="X834" s="11"/>
      <c r="Y834" s="1"/>
      <c r="AB834" s="210"/>
      <c r="AC834" s="21"/>
      <c r="AD834" s="1"/>
      <c r="AE834" s="23"/>
      <c r="AF834" s="23"/>
      <c r="AG834" s="23"/>
      <c r="AH834" s="23"/>
      <c r="AJ834" s="28"/>
      <c r="AK834" s="28"/>
      <c r="AM834" s="28"/>
      <c r="AN834" s="28"/>
      <c r="AO834" s="28"/>
      <c r="AQ834" s="28"/>
      <c r="AR834" s="28"/>
      <c r="AX834" s="23"/>
      <c r="BE834" s="30"/>
      <c r="BZ834" s="31"/>
      <c r="CD834" s="33"/>
    </row>
    <row r="835" ht="15.75" customHeight="1">
      <c r="R835" s="11"/>
      <c r="S835" s="13"/>
      <c r="T835" s="11"/>
      <c r="U835" s="11"/>
      <c r="V835" s="11"/>
      <c r="W835" s="11"/>
      <c r="X835" s="11"/>
      <c r="Y835" s="1"/>
      <c r="AB835" s="210"/>
      <c r="AC835" s="21"/>
      <c r="AD835" s="1"/>
      <c r="AE835" s="23"/>
      <c r="AF835" s="23"/>
      <c r="AG835" s="23"/>
      <c r="AH835" s="23"/>
      <c r="AJ835" s="28"/>
      <c r="AK835" s="28"/>
      <c r="AM835" s="28"/>
      <c r="AN835" s="28"/>
      <c r="AO835" s="28"/>
      <c r="AQ835" s="28"/>
      <c r="AR835" s="28"/>
      <c r="AX835" s="23"/>
      <c r="BE835" s="30"/>
      <c r="BZ835" s="31"/>
      <c r="CD835" s="33"/>
    </row>
    <row r="836" ht="15.75" customHeight="1">
      <c r="R836" s="11"/>
      <c r="S836" s="13"/>
      <c r="T836" s="11"/>
      <c r="U836" s="11"/>
      <c r="V836" s="11"/>
      <c r="W836" s="11"/>
      <c r="X836" s="11"/>
      <c r="Y836" s="1"/>
      <c r="AB836" s="210"/>
      <c r="AC836" s="21"/>
      <c r="AD836" s="1"/>
      <c r="AE836" s="23"/>
      <c r="AF836" s="23"/>
      <c r="AG836" s="23"/>
      <c r="AH836" s="23"/>
      <c r="AJ836" s="28"/>
      <c r="AK836" s="28"/>
      <c r="AM836" s="28"/>
      <c r="AN836" s="28"/>
      <c r="AO836" s="28"/>
      <c r="AQ836" s="28"/>
      <c r="AR836" s="28"/>
      <c r="AX836" s="23"/>
      <c r="BE836" s="30"/>
      <c r="BZ836" s="31"/>
      <c r="CD836" s="33"/>
    </row>
    <row r="837" ht="15.75" customHeight="1">
      <c r="R837" s="11"/>
      <c r="S837" s="13"/>
      <c r="T837" s="11"/>
      <c r="U837" s="11"/>
      <c r="V837" s="11"/>
      <c r="W837" s="11"/>
      <c r="X837" s="11"/>
      <c r="Y837" s="1"/>
      <c r="AB837" s="210"/>
      <c r="AC837" s="21"/>
      <c r="AD837" s="1"/>
      <c r="AE837" s="23"/>
      <c r="AF837" s="23"/>
      <c r="AG837" s="23"/>
      <c r="AH837" s="23"/>
      <c r="AJ837" s="28"/>
      <c r="AK837" s="28"/>
      <c r="AM837" s="28"/>
      <c r="AN837" s="28"/>
      <c r="AO837" s="28"/>
      <c r="AQ837" s="28"/>
      <c r="AR837" s="28"/>
      <c r="AX837" s="23"/>
      <c r="BE837" s="30"/>
      <c r="BZ837" s="31"/>
      <c r="CD837" s="33"/>
    </row>
    <row r="838" ht="15.75" customHeight="1">
      <c r="R838" s="11"/>
      <c r="S838" s="13"/>
      <c r="T838" s="11"/>
      <c r="U838" s="11"/>
      <c r="V838" s="11"/>
      <c r="W838" s="11"/>
      <c r="X838" s="11"/>
      <c r="Y838" s="1"/>
      <c r="AB838" s="210"/>
      <c r="AC838" s="21"/>
      <c r="AD838" s="1"/>
      <c r="AE838" s="23"/>
      <c r="AF838" s="23"/>
      <c r="AG838" s="23"/>
      <c r="AH838" s="23"/>
      <c r="AJ838" s="28"/>
      <c r="AK838" s="28"/>
      <c r="AM838" s="28"/>
      <c r="AN838" s="28"/>
      <c r="AO838" s="28"/>
      <c r="AQ838" s="28"/>
      <c r="AR838" s="28"/>
      <c r="AX838" s="23"/>
      <c r="BE838" s="30"/>
      <c r="BZ838" s="31"/>
      <c r="CD838" s="33"/>
    </row>
    <row r="839" ht="15.75" customHeight="1">
      <c r="R839" s="11"/>
      <c r="S839" s="13"/>
      <c r="T839" s="11"/>
      <c r="U839" s="11"/>
      <c r="V839" s="11"/>
      <c r="W839" s="11"/>
      <c r="X839" s="11"/>
      <c r="Y839" s="1"/>
      <c r="AB839" s="210"/>
      <c r="AC839" s="21"/>
      <c r="AD839" s="1"/>
      <c r="AE839" s="23"/>
      <c r="AF839" s="23"/>
      <c r="AG839" s="23"/>
      <c r="AH839" s="23"/>
      <c r="AJ839" s="28"/>
      <c r="AK839" s="28"/>
      <c r="AM839" s="28"/>
      <c r="AN839" s="28"/>
      <c r="AO839" s="28"/>
      <c r="AQ839" s="28"/>
      <c r="AR839" s="28"/>
      <c r="AX839" s="23"/>
      <c r="BE839" s="30"/>
      <c r="BZ839" s="31"/>
      <c r="CD839" s="33"/>
    </row>
    <row r="840" ht="15.75" customHeight="1">
      <c r="R840" s="11"/>
      <c r="S840" s="13"/>
      <c r="T840" s="11"/>
      <c r="U840" s="11"/>
      <c r="V840" s="11"/>
      <c r="W840" s="11"/>
      <c r="X840" s="11"/>
      <c r="Y840" s="1"/>
      <c r="AB840" s="210"/>
      <c r="AC840" s="21"/>
      <c r="AD840" s="1"/>
      <c r="AE840" s="23"/>
      <c r="AF840" s="23"/>
      <c r="AG840" s="23"/>
      <c r="AH840" s="23"/>
      <c r="AJ840" s="28"/>
      <c r="AK840" s="28"/>
      <c r="AM840" s="28"/>
      <c r="AN840" s="28"/>
      <c r="AO840" s="28"/>
      <c r="AQ840" s="28"/>
      <c r="AR840" s="28"/>
      <c r="AX840" s="23"/>
      <c r="BE840" s="30"/>
      <c r="BZ840" s="31"/>
      <c r="CD840" s="33"/>
    </row>
    <row r="841" ht="15.75" customHeight="1">
      <c r="R841" s="11"/>
      <c r="S841" s="13"/>
      <c r="T841" s="11"/>
      <c r="U841" s="11"/>
      <c r="V841" s="11"/>
      <c r="W841" s="11"/>
      <c r="X841" s="11"/>
      <c r="Y841" s="1"/>
      <c r="AB841" s="210"/>
      <c r="AC841" s="21"/>
      <c r="AD841" s="1"/>
      <c r="AE841" s="23"/>
      <c r="AF841" s="23"/>
      <c r="AG841" s="23"/>
      <c r="AH841" s="23"/>
      <c r="AJ841" s="28"/>
      <c r="AK841" s="28"/>
      <c r="AM841" s="28"/>
      <c r="AN841" s="28"/>
      <c r="AO841" s="28"/>
      <c r="AQ841" s="28"/>
      <c r="AR841" s="28"/>
      <c r="AX841" s="23"/>
      <c r="BE841" s="30"/>
      <c r="BZ841" s="31"/>
      <c r="CD841" s="33"/>
    </row>
    <row r="842" ht="15.75" customHeight="1">
      <c r="R842" s="11"/>
      <c r="S842" s="13"/>
      <c r="T842" s="11"/>
      <c r="U842" s="11"/>
      <c r="V842" s="11"/>
      <c r="W842" s="11"/>
      <c r="X842" s="11"/>
      <c r="Y842" s="1"/>
      <c r="AB842" s="210"/>
      <c r="AC842" s="21"/>
      <c r="AD842" s="1"/>
      <c r="AE842" s="23"/>
      <c r="AF842" s="23"/>
      <c r="AG842" s="23"/>
      <c r="AH842" s="23"/>
      <c r="AJ842" s="28"/>
      <c r="AK842" s="28"/>
      <c r="AM842" s="28"/>
      <c r="AN842" s="28"/>
      <c r="AO842" s="28"/>
      <c r="AQ842" s="28"/>
      <c r="AR842" s="28"/>
      <c r="AX842" s="23"/>
      <c r="BE842" s="30"/>
      <c r="BZ842" s="31"/>
      <c r="CD842" s="33"/>
    </row>
    <row r="843" ht="15.75" customHeight="1">
      <c r="R843" s="11"/>
      <c r="S843" s="13"/>
      <c r="T843" s="11"/>
      <c r="U843" s="11"/>
      <c r="V843" s="11"/>
      <c r="W843" s="11"/>
      <c r="X843" s="11"/>
      <c r="Y843" s="1"/>
      <c r="AB843" s="210"/>
      <c r="AC843" s="21"/>
      <c r="AD843" s="1"/>
      <c r="AE843" s="23"/>
      <c r="AF843" s="23"/>
      <c r="AG843" s="23"/>
      <c r="AH843" s="23"/>
      <c r="AJ843" s="28"/>
      <c r="AK843" s="28"/>
      <c r="AM843" s="28"/>
      <c r="AN843" s="28"/>
      <c r="AO843" s="28"/>
      <c r="AQ843" s="28"/>
      <c r="AR843" s="28"/>
      <c r="AX843" s="23"/>
      <c r="BE843" s="30"/>
      <c r="BZ843" s="31"/>
      <c r="CD843" s="33"/>
    </row>
    <row r="844" ht="15.75" customHeight="1">
      <c r="R844" s="11"/>
      <c r="S844" s="13"/>
      <c r="T844" s="11"/>
      <c r="U844" s="11"/>
      <c r="V844" s="11"/>
      <c r="W844" s="11"/>
      <c r="X844" s="11"/>
      <c r="Y844" s="1"/>
      <c r="AB844" s="210"/>
      <c r="AC844" s="21"/>
      <c r="AD844" s="1"/>
      <c r="AE844" s="23"/>
      <c r="AF844" s="23"/>
      <c r="AG844" s="23"/>
      <c r="AH844" s="23"/>
      <c r="AJ844" s="28"/>
      <c r="AK844" s="28"/>
      <c r="AM844" s="28"/>
      <c r="AN844" s="28"/>
      <c r="AO844" s="28"/>
      <c r="AQ844" s="28"/>
      <c r="AR844" s="28"/>
      <c r="AX844" s="23"/>
      <c r="BE844" s="30"/>
      <c r="BZ844" s="31"/>
      <c r="CD844" s="33"/>
    </row>
    <row r="845" ht="15.75" customHeight="1">
      <c r="R845" s="11"/>
      <c r="S845" s="13"/>
      <c r="T845" s="11"/>
      <c r="U845" s="11"/>
      <c r="V845" s="11"/>
      <c r="W845" s="11"/>
      <c r="X845" s="11"/>
      <c r="Y845" s="1"/>
      <c r="AB845" s="210"/>
      <c r="AC845" s="21"/>
      <c r="AD845" s="1"/>
      <c r="AE845" s="23"/>
      <c r="AF845" s="23"/>
      <c r="AG845" s="23"/>
      <c r="AH845" s="23"/>
      <c r="AJ845" s="28"/>
      <c r="AK845" s="28"/>
      <c r="AM845" s="28"/>
      <c r="AN845" s="28"/>
      <c r="AO845" s="28"/>
      <c r="AQ845" s="28"/>
      <c r="AR845" s="28"/>
      <c r="AX845" s="23"/>
      <c r="BE845" s="30"/>
      <c r="BZ845" s="31"/>
      <c r="CD845" s="33"/>
    </row>
    <row r="846" ht="15.75" customHeight="1">
      <c r="R846" s="11"/>
      <c r="S846" s="13"/>
      <c r="T846" s="11"/>
      <c r="U846" s="11"/>
      <c r="V846" s="11"/>
      <c r="W846" s="11"/>
      <c r="X846" s="11"/>
      <c r="Y846" s="1"/>
      <c r="AB846" s="210"/>
      <c r="AC846" s="21"/>
      <c r="AD846" s="1"/>
      <c r="AE846" s="23"/>
      <c r="AF846" s="23"/>
      <c r="AG846" s="23"/>
      <c r="AH846" s="23"/>
      <c r="AJ846" s="28"/>
      <c r="AK846" s="28"/>
      <c r="AM846" s="28"/>
      <c r="AN846" s="28"/>
      <c r="AO846" s="28"/>
      <c r="AQ846" s="28"/>
      <c r="AR846" s="28"/>
      <c r="AX846" s="23"/>
      <c r="BE846" s="30"/>
      <c r="BZ846" s="31"/>
      <c r="CD846" s="33"/>
    </row>
    <row r="847" ht="15.75" customHeight="1">
      <c r="R847" s="11"/>
      <c r="S847" s="13"/>
      <c r="T847" s="11"/>
      <c r="U847" s="11"/>
      <c r="V847" s="11"/>
      <c r="W847" s="11"/>
      <c r="X847" s="11"/>
      <c r="Y847" s="1"/>
      <c r="AB847" s="210"/>
      <c r="AC847" s="21"/>
      <c r="AD847" s="1"/>
      <c r="AE847" s="23"/>
      <c r="AF847" s="23"/>
      <c r="AG847" s="23"/>
      <c r="AH847" s="23"/>
      <c r="AJ847" s="28"/>
      <c r="AK847" s="28"/>
      <c r="AM847" s="28"/>
      <c r="AN847" s="28"/>
      <c r="AO847" s="28"/>
      <c r="AQ847" s="28"/>
      <c r="AR847" s="28"/>
      <c r="AX847" s="23"/>
      <c r="BE847" s="30"/>
      <c r="BZ847" s="31"/>
      <c r="CD847" s="33"/>
    </row>
    <row r="848" ht="15.75" customHeight="1">
      <c r="R848" s="11"/>
      <c r="S848" s="13"/>
      <c r="T848" s="11"/>
      <c r="U848" s="11"/>
      <c r="V848" s="11"/>
      <c r="W848" s="11"/>
      <c r="X848" s="11"/>
      <c r="Y848" s="1"/>
      <c r="AB848" s="210"/>
      <c r="AC848" s="21"/>
      <c r="AD848" s="1"/>
      <c r="AE848" s="23"/>
      <c r="AF848" s="23"/>
      <c r="AG848" s="23"/>
      <c r="AH848" s="23"/>
      <c r="AJ848" s="28"/>
      <c r="AK848" s="28"/>
      <c r="AM848" s="28"/>
      <c r="AN848" s="28"/>
      <c r="AO848" s="28"/>
      <c r="AQ848" s="28"/>
      <c r="AR848" s="28"/>
      <c r="AX848" s="23"/>
      <c r="BE848" s="30"/>
      <c r="BZ848" s="31"/>
      <c r="CD848" s="33"/>
    </row>
    <row r="849" ht="15.75" customHeight="1">
      <c r="R849" s="11"/>
      <c r="S849" s="13"/>
      <c r="T849" s="11"/>
      <c r="U849" s="11"/>
      <c r="V849" s="11"/>
      <c r="W849" s="11"/>
      <c r="X849" s="11"/>
      <c r="Y849" s="1"/>
      <c r="AB849" s="210"/>
      <c r="AC849" s="21"/>
      <c r="AD849" s="1"/>
      <c r="AE849" s="23"/>
      <c r="AF849" s="23"/>
      <c r="AG849" s="23"/>
      <c r="AH849" s="23"/>
      <c r="AJ849" s="28"/>
      <c r="AK849" s="28"/>
      <c r="AM849" s="28"/>
      <c r="AN849" s="28"/>
      <c r="AO849" s="28"/>
      <c r="AQ849" s="28"/>
      <c r="AR849" s="28"/>
      <c r="AX849" s="23"/>
      <c r="BE849" s="30"/>
      <c r="BZ849" s="31"/>
      <c r="CD849" s="33"/>
    </row>
    <row r="850" ht="15.75" customHeight="1">
      <c r="R850" s="11"/>
      <c r="S850" s="13"/>
      <c r="T850" s="11"/>
      <c r="U850" s="11"/>
      <c r="V850" s="11"/>
      <c r="W850" s="11"/>
      <c r="X850" s="11"/>
      <c r="Y850" s="1"/>
      <c r="AB850" s="210"/>
      <c r="AC850" s="21"/>
      <c r="AD850" s="1"/>
      <c r="AE850" s="23"/>
      <c r="AF850" s="23"/>
      <c r="AG850" s="23"/>
      <c r="AH850" s="23"/>
      <c r="AJ850" s="28"/>
      <c r="AK850" s="28"/>
      <c r="AM850" s="28"/>
      <c r="AN850" s="28"/>
      <c r="AO850" s="28"/>
      <c r="AQ850" s="28"/>
      <c r="AR850" s="28"/>
      <c r="AX850" s="23"/>
      <c r="BE850" s="30"/>
      <c r="BZ850" s="31"/>
      <c r="CD850" s="33"/>
    </row>
    <row r="851" ht="15.75" customHeight="1">
      <c r="R851" s="11"/>
      <c r="S851" s="13"/>
      <c r="T851" s="11"/>
      <c r="U851" s="11"/>
      <c r="V851" s="11"/>
      <c r="W851" s="11"/>
      <c r="X851" s="11"/>
      <c r="Y851" s="1"/>
      <c r="AB851" s="210"/>
      <c r="AC851" s="21"/>
      <c r="AD851" s="1"/>
      <c r="AE851" s="23"/>
      <c r="AF851" s="23"/>
      <c r="AG851" s="23"/>
      <c r="AH851" s="23"/>
      <c r="AJ851" s="28"/>
      <c r="AK851" s="28"/>
      <c r="AM851" s="28"/>
      <c r="AN851" s="28"/>
      <c r="AO851" s="28"/>
      <c r="AQ851" s="28"/>
      <c r="AR851" s="28"/>
      <c r="AX851" s="23"/>
      <c r="BE851" s="30"/>
      <c r="BZ851" s="31"/>
      <c r="CD851" s="33"/>
    </row>
    <row r="852" ht="15.75" customHeight="1">
      <c r="R852" s="11"/>
      <c r="S852" s="13"/>
      <c r="T852" s="11"/>
      <c r="U852" s="11"/>
      <c r="V852" s="11"/>
      <c r="W852" s="11"/>
      <c r="X852" s="11"/>
      <c r="Y852" s="1"/>
      <c r="AB852" s="210"/>
      <c r="AC852" s="21"/>
      <c r="AD852" s="1"/>
      <c r="AE852" s="23"/>
      <c r="AF852" s="23"/>
      <c r="AG852" s="23"/>
      <c r="AH852" s="23"/>
      <c r="AJ852" s="28"/>
      <c r="AK852" s="28"/>
      <c r="AM852" s="28"/>
      <c r="AN852" s="28"/>
      <c r="AO852" s="28"/>
      <c r="AQ852" s="28"/>
      <c r="AR852" s="28"/>
      <c r="AX852" s="23"/>
      <c r="BE852" s="30"/>
      <c r="BZ852" s="31"/>
      <c r="CD852" s="33"/>
    </row>
    <row r="853" ht="15.75" customHeight="1">
      <c r="R853" s="11"/>
      <c r="S853" s="13"/>
      <c r="T853" s="11"/>
      <c r="U853" s="11"/>
      <c r="V853" s="11"/>
      <c r="W853" s="11"/>
      <c r="X853" s="11"/>
      <c r="Y853" s="1"/>
      <c r="AB853" s="210"/>
      <c r="AC853" s="21"/>
      <c r="AD853" s="1"/>
      <c r="AE853" s="23"/>
      <c r="AF853" s="23"/>
      <c r="AG853" s="23"/>
      <c r="AH853" s="23"/>
      <c r="AJ853" s="28"/>
      <c r="AK853" s="28"/>
      <c r="AM853" s="28"/>
      <c r="AN853" s="28"/>
      <c r="AO853" s="28"/>
      <c r="AQ853" s="28"/>
      <c r="AR853" s="28"/>
      <c r="AX853" s="23"/>
      <c r="BE853" s="30"/>
      <c r="BZ853" s="31"/>
      <c r="CD853" s="33"/>
    </row>
    <row r="854" ht="15.75" customHeight="1">
      <c r="R854" s="11"/>
      <c r="S854" s="13"/>
      <c r="T854" s="11"/>
      <c r="U854" s="11"/>
      <c r="V854" s="11"/>
      <c r="W854" s="11"/>
      <c r="X854" s="11"/>
      <c r="Y854" s="1"/>
      <c r="AB854" s="210"/>
      <c r="AC854" s="21"/>
      <c r="AD854" s="1"/>
      <c r="AE854" s="23"/>
      <c r="AF854" s="23"/>
      <c r="AG854" s="23"/>
      <c r="AH854" s="23"/>
      <c r="AJ854" s="28"/>
      <c r="AK854" s="28"/>
      <c r="AM854" s="28"/>
      <c r="AN854" s="28"/>
      <c r="AO854" s="28"/>
      <c r="AQ854" s="28"/>
      <c r="AR854" s="28"/>
      <c r="AX854" s="23"/>
      <c r="BE854" s="30"/>
      <c r="BZ854" s="31"/>
      <c r="CD854" s="33"/>
    </row>
    <row r="855" ht="15.75" customHeight="1">
      <c r="R855" s="11"/>
      <c r="S855" s="13"/>
      <c r="T855" s="11"/>
      <c r="U855" s="11"/>
      <c r="V855" s="11"/>
      <c r="W855" s="11"/>
      <c r="X855" s="11"/>
      <c r="Y855" s="1"/>
      <c r="AB855" s="210"/>
      <c r="AC855" s="21"/>
      <c r="AD855" s="1"/>
      <c r="AE855" s="23"/>
      <c r="AF855" s="23"/>
      <c r="AG855" s="23"/>
      <c r="AH855" s="23"/>
      <c r="AJ855" s="28"/>
      <c r="AK855" s="28"/>
      <c r="AM855" s="28"/>
      <c r="AN855" s="28"/>
      <c r="AO855" s="28"/>
      <c r="AQ855" s="28"/>
      <c r="AR855" s="28"/>
      <c r="AX855" s="23"/>
      <c r="BE855" s="30"/>
      <c r="BZ855" s="31"/>
      <c r="CD855" s="33"/>
    </row>
    <row r="856" ht="15.75" customHeight="1">
      <c r="R856" s="11"/>
      <c r="S856" s="13"/>
      <c r="T856" s="11"/>
      <c r="U856" s="11"/>
      <c r="V856" s="11"/>
      <c r="W856" s="11"/>
      <c r="X856" s="11"/>
      <c r="Y856" s="1"/>
      <c r="AB856" s="210"/>
      <c r="AC856" s="21"/>
      <c r="AD856" s="1"/>
      <c r="AE856" s="23"/>
      <c r="AF856" s="23"/>
      <c r="AG856" s="23"/>
      <c r="AH856" s="23"/>
      <c r="AJ856" s="28"/>
      <c r="AK856" s="28"/>
      <c r="AM856" s="28"/>
      <c r="AN856" s="28"/>
      <c r="AO856" s="28"/>
      <c r="AQ856" s="28"/>
      <c r="AR856" s="28"/>
      <c r="AX856" s="23"/>
      <c r="BE856" s="30"/>
      <c r="BZ856" s="31"/>
      <c r="CD856" s="33"/>
    </row>
    <row r="857" ht="15.75" customHeight="1">
      <c r="R857" s="11"/>
      <c r="S857" s="13"/>
      <c r="T857" s="11"/>
      <c r="U857" s="11"/>
      <c r="V857" s="11"/>
      <c r="W857" s="11"/>
      <c r="X857" s="11"/>
      <c r="Y857" s="1"/>
      <c r="AB857" s="210"/>
      <c r="AC857" s="21"/>
      <c r="AD857" s="1"/>
      <c r="AE857" s="23"/>
      <c r="AF857" s="23"/>
      <c r="AG857" s="23"/>
      <c r="AH857" s="23"/>
      <c r="AJ857" s="28"/>
      <c r="AK857" s="28"/>
      <c r="AM857" s="28"/>
      <c r="AN857" s="28"/>
      <c r="AO857" s="28"/>
      <c r="AQ857" s="28"/>
      <c r="AR857" s="28"/>
      <c r="AX857" s="23"/>
      <c r="BE857" s="30"/>
      <c r="BZ857" s="31"/>
      <c r="CD857" s="33"/>
    </row>
    <row r="858" ht="15.75" customHeight="1">
      <c r="R858" s="11"/>
      <c r="S858" s="13"/>
      <c r="T858" s="11"/>
      <c r="U858" s="11"/>
      <c r="V858" s="11"/>
      <c r="W858" s="11"/>
      <c r="X858" s="11"/>
      <c r="Y858" s="1"/>
      <c r="AB858" s="210"/>
      <c r="AC858" s="21"/>
      <c r="AD858" s="1"/>
      <c r="AE858" s="23"/>
      <c r="AF858" s="23"/>
      <c r="AG858" s="23"/>
      <c r="AH858" s="23"/>
      <c r="AJ858" s="28"/>
      <c r="AK858" s="28"/>
      <c r="AM858" s="28"/>
      <c r="AN858" s="28"/>
      <c r="AO858" s="28"/>
      <c r="AQ858" s="28"/>
      <c r="AR858" s="28"/>
      <c r="AX858" s="23"/>
      <c r="BE858" s="30"/>
      <c r="BZ858" s="31"/>
      <c r="CD858" s="33"/>
    </row>
    <row r="859" ht="15.75" customHeight="1">
      <c r="R859" s="11"/>
      <c r="S859" s="13"/>
      <c r="T859" s="11"/>
      <c r="U859" s="11"/>
      <c r="V859" s="11"/>
      <c r="W859" s="11"/>
      <c r="X859" s="11"/>
      <c r="Y859" s="1"/>
      <c r="AB859" s="210"/>
      <c r="AC859" s="21"/>
      <c r="AD859" s="1"/>
      <c r="AE859" s="23"/>
      <c r="AF859" s="23"/>
      <c r="AG859" s="23"/>
      <c r="AH859" s="23"/>
      <c r="AJ859" s="28"/>
      <c r="AK859" s="28"/>
      <c r="AM859" s="28"/>
      <c r="AN859" s="28"/>
      <c r="AO859" s="28"/>
      <c r="AQ859" s="28"/>
      <c r="AR859" s="28"/>
      <c r="AX859" s="23"/>
      <c r="BE859" s="30"/>
      <c r="BZ859" s="31"/>
      <c r="CD859" s="33"/>
    </row>
    <row r="860" ht="15.75" customHeight="1">
      <c r="R860" s="11"/>
      <c r="S860" s="13"/>
      <c r="T860" s="11"/>
      <c r="U860" s="11"/>
      <c r="V860" s="11"/>
      <c r="W860" s="11"/>
      <c r="X860" s="11"/>
      <c r="Y860" s="1"/>
      <c r="AB860" s="210"/>
      <c r="AC860" s="21"/>
      <c r="AD860" s="1"/>
      <c r="AE860" s="23"/>
      <c r="AF860" s="23"/>
      <c r="AG860" s="23"/>
      <c r="AH860" s="23"/>
      <c r="AJ860" s="28"/>
      <c r="AK860" s="28"/>
      <c r="AM860" s="28"/>
      <c r="AN860" s="28"/>
      <c r="AO860" s="28"/>
      <c r="AQ860" s="28"/>
      <c r="AR860" s="28"/>
      <c r="AX860" s="23"/>
      <c r="BE860" s="30"/>
      <c r="BZ860" s="31"/>
      <c r="CD860" s="33"/>
    </row>
    <row r="861" ht="15.75" customHeight="1">
      <c r="R861" s="11"/>
      <c r="S861" s="13"/>
      <c r="T861" s="11"/>
      <c r="U861" s="11"/>
      <c r="V861" s="11"/>
      <c r="W861" s="11"/>
      <c r="X861" s="11"/>
      <c r="Y861" s="1"/>
      <c r="AB861" s="210"/>
      <c r="AC861" s="21"/>
      <c r="AD861" s="1"/>
      <c r="AE861" s="23"/>
      <c r="AF861" s="23"/>
      <c r="AG861" s="23"/>
      <c r="AH861" s="23"/>
      <c r="AJ861" s="28"/>
      <c r="AK861" s="28"/>
      <c r="AM861" s="28"/>
      <c r="AN861" s="28"/>
      <c r="AO861" s="28"/>
      <c r="AQ861" s="28"/>
      <c r="AR861" s="28"/>
      <c r="AX861" s="23"/>
      <c r="BE861" s="30"/>
      <c r="BZ861" s="31"/>
      <c r="CD861" s="33"/>
    </row>
    <row r="862" ht="15.75" customHeight="1">
      <c r="R862" s="11"/>
      <c r="S862" s="13"/>
      <c r="T862" s="11"/>
      <c r="U862" s="11"/>
      <c r="V862" s="11"/>
      <c r="W862" s="11"/>
      <c r="X862" s="11"/>
      <c r="Y862" s="1"/>
      <c r="AB862" s="210"/>
      <c r="AC862" s="21"/>
      <c r="AD862" s="1"/>
      <c r="AE862" s="23"/>
      <c r="AF862" s="23"/>
      <c r="AG862" s="23"/>
      <c r="AH862" s="23"/>
      <c r="AJ862" s="28"/>
      <c r="AK862" s="28"/>
      <c r="AM862" s="28"/>
      <c r="AN862" s="28"/>
      <c r="AO862" s="28"/>
      <c r="AQ862" s="28"/>
      <c r="AR862" s="28"/>
      <c r="AX862" s="23"/>
      <c r="BE862" s="30"/>
      <c r="BZ862" s="31"/>
      <c r="CD862" s="33"/>
    </row>
    <row r="863" ht="15.75" customHeight="1">
      <c r="R863" s="11"/>
      <c r="S863" s="13"/>
      <c r="T863" s="11"/>
      <c r="U863" s="11"/>
      <c r="V863" s="11"/>
      <c r="W863" s="11"/>
      <c r="X863" s="11"/>
      <c r="Y863" s="1"/>
      <c r="AB863" s="210"/>
      <c r="AC863" s="21"/>
      <c r="AD863" s="1"/>
      <c r="AE863" s="23"/>
      <c r="AF863" s="23"/>
      <c r="AG863" s="23"/>
      <c r="AH863" s="23"/>
      <c r="AJ863" s="28"/>
      <c r="AK863" s="28"/>
      <c r="AM863" s="28"/>
      <c r="AN863" s="28"/>
      <c r="AO863" s="28"/>
      <c r="AQ863" s="28"/>
      <c r="AR863" s="28"/>
      <c r="AX863" s="23"/>
      <c r="BE863" s="30"/>
      <c r="BZ863" s="31"/>
      <c r="CD863" s="33"/>
    </row>
    <row r="864" ht="15.75" customHeight="1">
      <c r="R864" s="11"/>
      <c r="S864" s="13"/>
      <c r="T864" s="11"/>
      <c r="U864" s="11"/>
      <c r="V864" s="11"/>
      <c r="W864" s="11"/>
      <c r="X864" s="11"/>
      <c r="Y864" s="1"/>
      <c r="AB864" s="210"/>
      <c r="AC864" s="21"/>
      <c r="AD864" s="1"/>
      <c r="AE864" s="23"/>
      <c r="AF864" s="23"/>
      <c r="AG864" s="23"/>
      <c r="AH864" s="23"/>
      <c r="AJ864" s="28"/>
      <c r="AK864" s="28"/>
      <c r="AM864" s="28"/>
      <c r="AN864" s="28"/>
      <c r="AO864" s="28"/>
      <c r="AQ864" s="28"/>
      <c r="AR864" s="28"/>
      <c r="AX864" s="23"/>
      <c r="BE864" s="30"/>
      <c r="BZ864" s="31"/>
      <c r="CD864" s="33"/>
    </row>
    <row r="865" ht="15.75" customHeight="1">
      <c r="R865" s="11"/>
      <c r="S865" s="13"/>
      <c r="T865" s="11"/>
      <c r="U865" s="11"/>
      <c r="V865" s="11"/>
      <c r="W865" s="11"/>
      <c r="X865" s="11"/>
      <c r="Y865" s="1"/>
      <c r="AB865" s="210"/>
      <c r="AC865" s="21"/>
      <c r="AD865" s="1"/>
      <c r="AE865" s="23"/>
      <c r="AF865" s="23"/>
      <c r="AG865" s="23"/>
      <c r="AH865" s="23"/>
      <c r="AJ865" s="28"/>
      <c r="AK865" s="28"/>
      <c r="AM865" s="28"/>
      <c r="AN865" s="28"/>
      <c r="AO865" s="28"/>
      <c r="AQ865" s="28"/>
      <c r="AR865" s="28"/>
      <c r="AX865" s="23"/>
      <c r="BE865" s="30"/>
      <c r="BZ865" s="31"/>
      <c r="CD865" s="33"/>
    </row>
    <row r="866" ht="15.75" customHeight="1">
      <c r="R866" s="11"/>
      <c r="S866" s="13"/>
      <c r="T866" s="11"/>
      <c r="U866" s="11"/>
      <c r="V866" s="11"/>
      <c r="W866" s="11"/>
      <c r="X866" s="11"/>
      <c r="Y866" s="1"/>
      <c r="AB866" s="210"/>
      <c r="AC866" s="21"/>
      <c r="AD866" s="1"/>
      <c r="AE866" s="23"/>
      <c r="AF866" s="23"/>
      <c r="AG866" s="23"/>
      <c r="AH866" s="23"/>
      <c r="AJ866" s="28"/>
      <c r="AK866" s="28"/>
      <c r="AM866" s="28"/>
      <c r="AN866" s="28"/>
      <c r="AO866" s="28"/>
      <c r="AQ866" s="28"/>
      <c r="AR866" s="28"/>
      <c r="AX866" s="23"/>
      <c r="BE866" s="30"/>
      <c r="BZ866" s="31"/>
      <c r="CD866" s="33"/>
    </row>
    <row r="867" ht="15.75" customHeight="1">
      <c r="R867" s="11"/>
      <c r="S867" s="13"/>
      <c r="T867" s="11"/>
      <c r="U867" s="11"/>
      <c r="V867" s="11"/>
      <c r="W867" s="11"/>
      <c r="X867" s="11"/>
      <c r="Y867" s="1"/>
      <c r="AB867" s="210"/>
      <c r="AC867" s="21"/>
      <c r="AD867" s="1"/>
      <c r="AE867" s="23"/>
      <c r="AF867" s="23"/>
      <c r="AG867" s="23"/>
      <c r="AH867" s="23"/>
      <c r="AJ867" s="28"/>
      <c r="AK867" s="28"/>
      <c r="AM867" s="28"/>
      <c r="AN867" s="28"/>
      <c r="AO867" s="28"/>
      <c r="AQ867" s="28"/>
      <c r="AR867" s="28"/>
      <c r="AX867" s="23"/>
      <c r="BE867" s="30"/>
      <c r="BZ867" s="31"/>
      <c r="CD867" s="33"/>
    </row>
    <row r="868" ht="15.75" customHeight="1">
      <c r="R868" s="11"/>
      <c r="S868" s="13"/>
      <c r="T868" s="11"/>
      <c r="U868" s="11"/>
      <c r="V868" s="11"/>
      <c r="W868" s="11"/>
      <c r="X868" s="11"/>
      <c r="Y868" s="1"/>
      <c r="AB868" s="210"/>
      <c r="AC868" s="21"/>
      <c r="AD868" s="1"/>
      <c r="AE868" s="23"/>
      <c r="AF868" s="23"/>
      <c r="AG868" s="23"/>
      <c r="AH868" s="23"/>
      <c r="AJ868" s="28"/>
      <c r="AK868" s="28"/>
      <c r="AM868" s="28"/>
      <c r="AN868" s="28"/>
      <c r="AO868" s="28"/>
      <c r="AQ868" s="28"/>
      <c r="AR868" s="28"/>
      <c r="AX868" s="23"/>
      <c r="BE868" s="30"/>
      <c r="BZ868" s="31"/>
      <c r="CD868" s="33"/>
    </row>
    <row r="869" ht="15.75" customHeight="1">
      <c r="R869" s="11"/>
      <c r="S869" s="13"/>
      <c r="T869" s="11"/>
      <c r="U869" s="11"/>
      <c r="V869" s="11"/>
      <c r="W869" s="11"/>
      <c r="X869" s="11"/>
      <c r="Y869" s="1"/>
      <c r="AB869" s="210"/>
      <c r="AC869" s="21"/>
      <c r="AD869" s="1"/>
      <c r="AE869" s="23"/>
      <c r="AF869" s="23"/>
      <c r="AG869" s="23"/>
      <c r="AH869" s="23"/>
      <c r="AJ869" s="28"/>
      <c r="AK869" s="28"/>
      <c r="AM869" s="28"/>
      <c r="AN869" s="28"/>
      <c r="AO869" s="28"/>
      <c r="AQ869" s="28"/>
      <c r="AR869" s="28"/>
      <c r="AX869" s="23"/>
      <c r="BE869" s="30"/>
      <c r="BZ869" s="31"/>
      <c r="CD869" s="33"/>
    </row>
    <row r="870" ht="15.75" customHeight="1">
      <c r="R870" s="11"/>
      <c r="S870" s="13"/>
      <c r="T870" s="11"/>
      <c r="U870" s="11"/>
      <c r="V870" s="11"/>
      <c r="W870" s="11"/>
      <c r="X870" s="11"/>
      <c r="Y870" s="1"/>
      <c r="AB870" s="210"/>
      <c r="AC870" s="21"/>
      <c r="AD870" s="1"/>
      <c r="AE870" s="23"/>
      <c r="AF870" s="23"/>
      <c r="AG870" s="23"/>
      <c r="AH870" s="23"/>
      <c r="AJ870" s="28"/>
      <c r="AK870" s="28"/>
      <c r="AM870" s="28"/>
      <c r="AN870" s="28"/>
      <c r="AO870" s="28"/>
      <c r="AQ870" s="28"/>
      <c r="AR870" s="28"/>
      <c r="AX870" s="23"/>
      <c r="BE870" s="30"/>
      <c r="BZ870" s="31"/>
      <c r="CD870" s="33"/>
    </row>
    <row r="871" ht="15.75" customHeight="1">
      <c r="R871" s="11"/>
      <c r="S871" s="13"/>
      <c r="T871" s="11"/>
      <c r="U871" s="11"/>
      <c r="V871" s="11"/>
      <c r="W871" s="11"/>
      <c r="X871" s="11"/>
      <c r="Y871" s="1"/>
      <c r="AB871" s="210"/>
      <c r="AC871" s="21"/>
      <c r="AD871" s="1"/>
      <c r="AE871" s="23"/>
      <c r="AF871" s="23"/>
      <c r="AG871" s="23"/>
      <c r="AH871" s="23"/>
      <c r="AJ871" s="28"/>
      <c r="AK871" s="28"/>
      <c r="AM871" s="28"/>
      <c r="AN871" s="28"/>
      <c r="AO871" s="28"/>
      <c r="AQ871" s="28"/>
      <c r="AR871" s="28"/>
      <c r="AX871" s="23"/>
      <c r="BE871" s="30"/>
      <c r="BZ871" s="31"/>
      <c r="CD871" s="33"/>
    </row>
    <row r="872" ht="15.75" customHeight="1">
      <c r="R872" s="11"/>
      <c r="S872" s="13"/>
      <c r="T872" s="11"/>
      <c r="U872" s="11"/>
      <c r="V872" s="11"/>
      <c r="W872" s="11"/>
      <c r="X872" s="11"/>
      <c r="Y872" s="1"/>
      <c r="AB872" s="210"/>
      <c r="AC872" s="21"/>
      <c r="AD872" s="1"/>
      <c r="AE872" s="23"/>
      <c r="AF872" s="23"/>
      <c r="AG872" s="23"/>
      <c r="AH872" s="23"/>
      <c r="AJ872" s="28"/>
      <c r="AK872" s="28"/>
      <c r="AM872" s="28"/>
      <c r="AN872" s="28"/>
      <c r="AO872" s="28"/>
      <c r="AQ872" s="28"/>
      <c r="AR872" s="28"/>
      <c r="AX872" s="23"/>
      <c r="BE872" s="30"/>
      <c r="BZ872" s="31"/>
      <c r="CD872" s="33"/>
    </row>
    <row r="873" ht="15.75" customHeight="1">
      <c r="R873" s="11"/>
      <c r="S873" s="13"/>
      <c r="T873" s="11"/>
      <c r="U873" s="11"/>
      <c r="V873" s="11"/>
      <c r="W873" s="11"/>
      <c r="X873" s="11"/>
      <c r="Y873" s="1"/>
      <c r="AB873" s="210"/>
      <c r="AC873" s="21"/>
      <c r="AD873" s="1"/>
      <c r="AE873" s="23"/>
      <c r="AF873" s="23"/>
      <c r="AG873" s="23"/>
      <c r="AH873" s="23"/>
      <c r="AJ873" s="28"/>
      <c r="AK873" s="28"/>
      <c r="AM873" s="28"/>
      <c r="AN873" s="28"/>
      <c r="AO873" s="28"/>
      <c r="AQ873" s="28"/>
      <c r="AR873" s="28"/>
      <c r="AX873" s="23"/>
      <c r="BE873" s="30"/>
      <c r="BZ873" s="31"/>
      <c r="CD873" s="33"/>
    </row>
    <row r="874" ht="15.75" customHeight="1">
      <c r="R874" s="11"/>
      <c r="S874" s="13"/>
      <c r="T874" s="11"/>
      <c r="U874" s="11"/>
      <c r="V874" s="11"/>
      <c r="W874" s="11"/>
      <c r="X874" s="11"/>
      <c r="Y874" s="1"/>
      <c r="AB874" s="210"/>
      <c r="AC874" s="21"/>
      <c r="AD874" s="1"/>
      <c r="AE874" s="23"/>
      <c r="AF874" s="23"/>
      <c r="AG874" s="23"/>
      <c r="AH874" s="23"/>
      <c r="AJ874" s="28"/>
      <c r="AK874" s="28"/>
      <c r="AM874" s="28"/>
      <c r="AN874" s="28"/>
      <c r="AO874" s="28"/>
      <c r="AQ874" s="28"/>
      <c r="AR874" s="28"/>
      <c r="AX874" s="23"/>
      <c r="BE874" s="30"/>
      <c r="BZ874" s="31"/>
      <c r="CD874" s="33"/>
    </row>
    <row r="875" ht="15.75" customHeight="1">
      <c r="R875" s="11"/>
      <c r="S875" s="13"/>
      <c r="T875" s="11"/>
      <c r="U875" s="11"/>
      <c r="V875" s="11"/>
      <c r="W875" s="11"/>
      <c r="X875" s="11"/>
      <c r="Y875" s="1"/>
      <c r="AB875" s="210"/>
      <c r="AC875" s="21"/>
      <c r="AD875" s="1"/>
      <c r="AE875" s="23"/>
      <c r="AF875" s="23"/>
      <c r="AG875" s="23"/>
      <c r="AH875" s="23"/>
      <c r="AJ875" s="28"/>
      <c r="AK875" s="28"/>
      <c r="AM875" s="28"/>
      <c r="AN875" s="28"/>
      <c r="AO875" s="28"/>
      <c r="AQ875" s="28"/>
      <c r="AR875" s="28"/>
      <c r="AX875" s="23"/>
      <c r="BE875" s="30"/>
      <c r="BZ875" s="31"/>
      <c r="CD875" s="33"/>
    </row>
    <row r="876" ht="15.75" customHeight="1">
      <c r="R876" s="11"/>
      <c r="S876" s="13"/>
      <c r="T876" s="11"/>
      <c r="U876" s="11"/>
      <c r="V876" s="11"/>
      <c r="W876" s="11"/>
      <c r="X876" s="11"/>
      <c r="Y876" s="1"/>
      <c r="AB876" s="210"/>
      <c r="AC876" s="21"/>
      <c r="AD876" s="1"/>
      <c r="AE876" s="23"/>
      <c r="AF876" s="23"/>
      <c r="AG876" s="23"/>
      <c r="AH876" s="23"/>
      <c r="AJ876" s="28"/>
      <c r="AK876" s="28"/>
      <c r="AM876" s="28"/>
      <c r="AN876" s="28"/>
      <c r="AO876" s="28"/>
      <c r="AQ876" s="28"/>
      <c r="AR876" s="28"/>
      <c r="AX876" s="23"/>
      <c r="BE876" s="30"/>
      <c r="BZ876" s="31"/>
      <c r="CD876" s="33"/>
    </row>
    <row r="877" ht="15.75" customHeight="1">
      <c r="R877" s="11"/>
      <c r="S877" s="13"/>
      <c r="T877" s="11"/>
      <c r="U877" s="11"/>
      <c r="V877" s="11"/>
      <c r="W877" s="11"/>
      <c r="X877" s="11"/>
      <c r="Y877" s="1"/>
      <c r="AB877" s="210"/>
      <c r="AC877" s="21"/>
      <c r="AD877" s="1"/>
      <c r="AE877" s="23"/>
      <c r="AF877" s="23"/>
      <c r="AG877" s="23"/>
      <c r="AH877" s="23"/>
      <c r="AJ877" s="28"/>
      <c r="AK877" s="28"/>
      <c r="AM877" s="28"/>
      <c r="AN877" s="28"/>
      <c r="AO877" s="28"/>
      <c r="AQ877" s="28"/>
      <c r="AR877" s="28"/>
      <c r="AX877" s="23"/>
      <c r="BE877" s="30"/>
      <c r="BZ877" s="31"/>
      <c r="CD877" s="33"/>
    </row>
    <row r="878" ht="15.75" customHeight="1">
      <c r="R878" s="11"/>
      <c r="S878" s="13"/>
      <c r="T878" s="11"/>
      <c r="U878" s="11"/>
      <c r="V878" s="11"/>
      <c r="W878" s="11"/>
      <c r="X878" s="11"/>
      <c r="Y878" s="1"/>
      <c r="AB878" s="210"/>
      <c r="AC878" s="21"/>
      <c r="AD878" s="1"/>
      <c r="AE878" s="23"/>
      <c r="AF878" s="23"/>
      <c r="AG878" s="23"/>
      <c r="AH878" s="23"/>
      <c r="AJ878" s="28"/>
      <c r="AK878" s="28"/>
      <c r="AM878" s="28"/>
      <c r="AN878" s="28"/>
      <c r="AO878" s="28"/>
      <c r="AQ878" s="28"/>
      <c r="AR878" s="28"/>
      <c r="AX878" s="23"/>
      <c r="BE878" s="30"/>
      <c r="BZ878" s="31"/>
      <c r="CD878" s="33"/>
    </row>
    <row r="879" ht="15.75" customHeight="1">
      <c r="R879" s="11"/>
      <c r="S879" s="13"/>
      <c r="T879" s="11"/>
      <c r="U879" s="11"/>
      <c r="V879" s="11"/>
      <c r="W879" s="11"/>
      <c r="X879" s="11"/>
      <c r="Y879" s="1"/>
      <c r="AB879" s="210"/>
      <c r="AC879" s="21"/>
      <c r="AD879" s="1"/>
      <c r="AE879" s="23"/>
      <c r="AF879" s="23"/>
      <c r="AG879" s="23"/>
      <c r="AH879" s="23"/>
      <c r="AJ879" s="28"/>
      <c r="AK879" s="28"/>
      <c r="AM879" s="28"/>
      <c r="AN879" s="28"/>
      <c r="AO879" s="28"/>
      <c r="AQ879" s="28"/>
      <c r="AR879" s="28"/>
      <c r="AX879" s="23"/>
      <c r="BE879" s="30"/>
      <c r="BZ879" s="31"/>
      <c r="CD879" s="33"/>
    </row>
    <row r="880" ht="15.75" customHeight="1">
      <c r="R880" s="11"/>
      <c r="S880" s="13"/>
      <c r="T880" s="11"/>
      <c r="U880" s="11"/>
      <c r="V880" s="11"/>
      <c r="W880" s="11"/>
      <c r="X880" s="11"/>
      <c r="Y880" s="1"/>
      <c r="AB880" s="210"/>
      <c r="AC880" s="21"/>
      <c r="AD880" s="1"/>
      <c r="AE880" s="23"/>
      <c r="AF880" s="23"/>
      <c r="AG880" s="23"/>
      <c r="AH880" s="23"/>
      <c r="AJ880" s="28"/>
      <c r="AK880" s="28"/>
      <c r="AM880" s="28"/>
      <c r="AN880" s="28"/>
      <c r="AO880" s="28"/>
      <c r="AQ880" s="28"/>
      <c r="AR880" s="28"/>
      <c r="AX880" s="23"/>
      <c r="BE880" s="30"/>
      <c r="BZ880" s="31"/>
      <c r="CD880" s="33"/>
    </row>
    <row r="881" ht="15.75" customHeight="1">
      <c r="R881" s="11"/>
      <c r="S881" s="13"/>
      <c r="T881" s="11"/>
      <c r="U881" s="11"/>
      <c r="V881" s="11"/>
      <c r="W881" s="11"/>
      <c r="X881" s="11"/>
      <c r="Y881" s="1"/>
      <c r="AB881" s="210"/>
      <c r="AC881" s="21"/>
      <c r="AD881" s="1"/>
      <c r="AE881" s="23"/>
      <c r="AF881" s="23"/>
      <c r="AG881" s="23"/>
      <c r="AH881" s="23"/>
      <c r="AJ881" s="28"/>
      <c r="AK881" s="28"/>
      <c r="AM881" s="28"/>
      <c r="AN881" s="28"/>
      <c r="AO881" s="28"/>
      <c r="AQ881" s="28"/>
      <c r="AR881" s="28"/>
      <c r="AX881" s="23"/>
      <c r="BE881" s="30"/>
      <c r="BZ881" s="31"/>
      <c r="CD881" s="33"/>
    </row>
    <row r="882" ht="15.75" customHeight="1">
      <c r="R882" s="11"/>
      <c r="S882" s="13"/>
      <c r="T882" s="11"/>
      <c r="U882" s="11"/>
      <c r="V882" s="11"/>
      <c r="W882" s="11"/>
      <c r="X882" s="11"/>
      <c r="Y882" s="1"/>
      <c r="AB882" s="210"/>
      <c r="AC882" s="21"/>
      <c r="AD882" s="1"/>
      <c r="AE882" s="23"/>
      <c r="AF882" s="23"/>
      <c r="AG882" s="23"/>
      <c r="AH882" s="23"/>
      <c r="AJ882" s="28"/>
      <c r="AK882" s="28"/>
      <c r="AM882" s="28"/>
      <c r="AN882" s="28"/>
      <c r="AO882" s="28"/>
      <c r="AQ882" s="28"/>
      <c r="AR882" s="28"/>
      <c r="AX882" s="23"/>
      <c r="BE882" s="30"/>
      <c r="BZ882" s="31"/>
      <c r="CD882" s="33"/>
    </row>
    <row r="883" ht="15.75" customHeight="1">
      <c r="R883" s="11"/>
      <c r="S883" s="13"/>
      <c r="T883" s="11"/>
      <c r="U883" s="11"/>
      <c r="V883" s="11"/>
      <c r="W883" s="11"/>
      <c r="X883" s="11"/>
      <c r="Y883" s="1"/>
      <c r="AB883" s="210"/>
      <c r="AC883" s="21"/>
      <c r="AD883" s="1"/>
      <c r="AE883" s="23"/>
      <c r="AF883" s="23"/>
      <c r="AG883" s="23"/>
      <c r="AH883" s="23"/>
      <c r="AJ883" s="28"/>
      <c r="AK883" s="28"/>
      <c r="AM883" s="28"/>
      <c r="AN883" s="28"/>
      <c r="AO883" s="28"/>
      <c r="AQ883" s="28"/>
      <c r="AR883" s="28"/>
      <c r="AX883" s="23"/>
      <c r="BE883" s="30"/>
      <c r="BZ883" s="31"/>
      <c r="CD883" s="33"/>
    </row>
    <row r="884" ht="15.75" customHeight="1">
      <c r="R884" s="11"/>
      <c r="S884" s="13"/>
      <c r="T884" s="11"/>
      <c r="U884" s="11"/>
      <c r="V884" s="11"/>
      <c r="W884" s="11"/>
      <c r="X884" s="11"/>
      <c r="Y884" s="1"/>
      <c r="AB884" s="210"/>
      <c r="AC884" s="21"/>
      <c r="AD884" s="1"/>
      <c r="AE884" s="23"/>
      <c r="AF884" s="23"/>
      <c r="AG884" s="23"/>
      <c r="AH884" s="23"/>
      <c r="AJ884" s="28"/>
      <c r="AK884" s="28"/>
      <c r="AM884" s="28"/>
      <c r="AN884" s="28"/>
      <c r="AO884" s="28"/>
      <c r="AQ884" s="28"/>
      <c r="AR884" s="28"/>
      <c r="AX884" s="23"/>
      <c r="BE884" s="30"/>
      <c r="BZ884" s="31"/>
      <c r="CD884" s="33"/>
    </row>
    <row r="885" ht="15.75" customHeight="1">
      <c r="R885" s="11"/>
      <c r="S885" s="13"/>
      <c r="T885" s="11"/>
      <c r="U885" s="11"/>
      <c r="V885" s="11"/>
      <c r="W885" s="11"/>
      <c r="X885" s="11"/>
      <c r="Y885" s="1"/>
      <c r="AB885" s="210"/>
      <c r="AC885" s="21"/>
      <c r="AD885" s="1"/>
      <c r="AE885" s="23"/>
      <c r="AF885" s="23"/>
      <c r="AG885" s="23"/>
      <c r="AH885" s="23"/>
      <c r="AJ885" s="28"/>
      <c r="AK885" s="28"/>
      <c r="AM885" s="28"/>
      <c r="AN885" s="28"/>
      <c r="AO885" s="28"/>
      <c r="AQ885" s="28"/>
      <c r="AR885" s="28"/>
      <c r="AX885" s="23"/>
      <c r="BE885" s="30"/>
      <c r="BZ885" s="31"/>
      <c r="CD885" s="33"/>
    </row>
    <row r="886" ht="15.75" customHeight="1">
      <c r="R886" s="11"/>
      <c r="S886" s="13"/>
      <c r="T886" s="11"/>
      <c r="U886" s="11"/>
      <c r="V886" s="11"/>
      <c r="W886" s="11"/>
      <c r="X886" s="11"/>
      <c r="Y886" s="1"/>
      <c r="AB886" s="210"/>
      <c r="AC886" s="21"/>
      <c r="AD886" s="1"/>
      <c r="AE886" s="23"/>
      <c r="AF886" s="23"/>
      <c r="AG886" s="23"/>
      <c r="AH886" s="23"/>
      <c r="AJ886" s="28"/>
      <c r="AK886" s="28"/>
      <c r="AM886" s="28"/>
      <c r="AN886" s="28"/>
      <c r="AO886" s="28"/>
      <c r="AQ886" s="28"/>
      <c r="AR886" s="28"/>
      <c r="AX886" s="23"/>
      <c r="BE886" s="30"/>
      <c r="BZ886" s="31"/>
      <c r="CD886" s="33"/>
    </row>
    <row r="887" ht="15.75" customHeight="1">
      <c r="R887" s="11"/>
      <c r="S887" s="13"/>
      <c r="T887" s="11"/>
      <c r="U887" s="11"/>
      <c r="V887" s="11"/>
      <c r="W887" s="11"/>
      <c r="X887" s="11"/>
      <c r="Y887" s="1"/>
      <c r="AB887" s="210"/>
      <c r="AC887" s="21"/>
      <c r="AD887" s="1"/>
      <c r="AE887" s="23"/>
      <c r="AF887" s="23"/>
      <c r="AG887" s="23"/>
      <c r="AH887" s="23"/>
      <c r="AJ887" s="28"/>
      <c r="AK887" s="28"/>
      <c r="AM887" s="28"/>
      <c r="AN887" s="28"/>
      <c r="AO887" s="28"/>
      <c r="AQ887" s="28"/>
      <c r="AR887" s="28"/>
      <c r="AX887" s="23"/>
      <c r="BE887" s="30"/>
      <c r="BZ887" s="31"/>
      <c r="CD887" s="33"/>
    </row>
    <row r="888" ht="15.75" customHeight="1">
      <c r="R888" s="11"/>
      <c r="S888" s="13"/>
      <c r="T888" s="11"/>
      <c r="U888" s="11"/>
      <c r="V888" s="11"/>
      <c r="W888" s="11"/>
      <c r="X888" s="11"/>
      <c r="Y888" s="1"/>
      <c r="AB888" s="210"/>
      <c r="AC888" s="21"/>
      <c r="AD888" s="1"/>
      <c r="AE888" s="23"/>
      <c r="AF888" s="23"/>
      <c r="AG888" s="23"/>
      <c r="AH888" s="23"/>
      <c r="AJ888" s="28"/>
      <c r="AK888" s="28"/>
      <c r="AM888" s="28"/>
      <c r="AN888" s="28"/>
      <c r="AO888" s="28"/>
      <c r="AQ888" s="28"/>
      <c r="AR888" s="28"/>
      <c r="AX888" s="23"/>
      <c r="BE888" s="30"/>
      <c r="BZ888" s="31"/>
      <c r="CD888" s="33"/>
    </row>
    <row r="889" ht="15.75" customHeight="1">
      <c r="R889" s="11"/>
      <c r="S889" s="13"/>
      <c r="T889" s="11"/>
      <c r="U889" s="11"/>
      <c r="V889" s="11"/>
      <c r="W889" s="11"/>
      <c r="X889" s="11"/>
      <c r="Y889" s="1"/>
      <c r="AB889" s="210"/>
      <c r="AC889" s="21"/>
      <c r="AD889" s="1"/>
      <c r="AE889" s="23"/>
      <c r="AF889" s="23"/>
      <c r="AG889" s="23"/>
      <c r="AH889" s="23"/>
      <c r="AJ889" s="28"/>
      <c r="AK889" s="28"/>
      <c r="AM889" s="28"/>
      <c r="AN889" s="28"/>
      <c r="AO889" s="28"/>
      <c r="AQ889" s="28"/>
      <c r="AR889" s="28"/>
      <c r="AX889" s="23"/>
      <c r="BE889" s="30"/>
      <c r="BZ889" s="31"/>
      <c r="CD889" s="33"/>
    </row>
    <row r="890" ht="15.75" customHeight="1">
      <c r="R890" s="11"/>
      <c r="S890" s="13"/>
      <c r="T890" s="11"/>
      <c r="U890" s="11"/>
      <c r="V890" s="11"/>
      <c r="W890" s="11"/>
      <c r="X890" s="11"/>
      <c r="Y890" s="1"/>
      <c r="AB890" s="210"/>
      <c r="AC890" s="21"/>
      <c r="AD890" s="1"/>
      <c r="AE890" s="23"/>
      <c r="AF890" s="23"/>
      <c r="AG890" s="23"/>
      <c r="AH890" s="23"/>
      <c r="AJ890" s="28"/>
      <c r="AK890" s="28"/>
      <c r="AM890" s="28"/>
      <c r="AN890" s="28"/>
      <c r="AO890" s="28"/>
      <c r="AQ890" s="28"/>
      <c r="AR890" s="28"/>
      <c r="AX890" s="23"/>
      <c r="BE890" s="30"/>
      <c r="BZ890" s="31"/>
      <c r="CD890" s="33"/>
    </row>
    <row r="891" ht="15.75" customHeight="1">
      <c r="R891" s="11"/>
      <c r="S891" s="13"/>
      <c r="T891" s="11"/>
      <c r="U891" s="11"/>
      <c r="V891" s="11"/>
      <c r="W891" s="11"/>
      <c r="X891" s="11"/>
      <c r="Y891" s="1"/>
      <c r="AB891" s="210"/>
      <c r="AC891" s="21"/>
      <c r="AD891" s="1"/>
      <c r="AE891" s="23"/>
      <c r="AF891" s="23"/>
      <c r="AG891" s="23"/>
      <c r="AH891" s="23"/>
      <c r="AJ891" s="28"/>
      <c r="AK891" s="28"/>
      <c r="AM891" s="28"/>
      <c r="AN891" s="28"/>
      <c r="AO891" s="28"/>
      <c r="AQ891" s="28"/>
      <c r="AR891" s="28"/>
      <c r="AX891" s="23"/>
      <c r="BE891" s="30"/>
      <c r="BZ891" s="31"/>
      <c r="CD891" s="33"/>
    </row>
    <row r="892" ht="15.75" customHeight="1">
      <c r="R892" s="11"/>
      <c r="S892" s="13"/>
      <c r="T892" s="11"/>
      <c r="U892" s="11"/>
      <c r="V892" s="11"/>
      <c r="W892" s="11"/>
      <c r="X892" s="11"/>
      <c r="Y892" s="1"/>
      <c r="AB892" s="210"/>
      <c r="AC892" s="21"/>
      <c r="AD892" s="1"/>
      <c r="AE892" s="23"/>
      <c r="AF892" s="23"/>
      <c r="AG892" s="23"/>
      <c r="AH892" s="23"/>
      <c r="AJ892" s="28"/>
      <c r="AK892" s="28"/>
      <c r="AM892" s="28"/>
      <c r="AN892" s="28"/>
      <c r="AO892" s="28"/>
      <c r="AQ892" s="28"/>
      <c r="AR892" s="28"/>
      <c r="AX892" s="23"/>
      <c r="BE892" s="30"/>
      <c r="BZ892" s="31"/>
      <c r="CD892" s="33"/>
    </row>
    <row r="893" ht="15.75" customHeight="1">
      <c r="R893" s="11"/>
      <c r="S893" s="13"/>
      <c r="T893" s="11"/>
      <c r="U893" s="11"/>
      <c r="V893" s="11"/>
      <c r="W893" s="11"/>
      <c r="X893" s="11"/>
      <c r="Y893" s="1"/>
      <c r="AB893" s="210"/>
      <c r="AC893" s="21"/>
      <c r="AD893" s="1"/>
      <c r="AE893" s="23"/>
      <c r="AF893" s="23"/>
      <c r="AG893" s="23"/>
      <c r="AH893" s="23"/>
      <c r="AJ893" s="28"/>
      <c r="AK893" s="28"/>
      <c r="AM893" s="28"/>
      <c r="AN893" s="28"/>
      <c r="AO893" s="28"/>
      <c r="AQ893" s="28"/>
      <c r="AR893" s="28"/>
      <c r="AX893" s="23"/>
      <c r="BE893" s="30"/>
      <c r="BZ893" s="31"/>
      <c r="CD893" s="33"/>
    </row>
    <row r="894" ht="15.75" customHeight="1">
      <c r="R894" s="11"/>
      <c r="S894" s="13"/>
      <c r="T894" s="11"/>
      <c r="U894" s="11"/>
      <c r="V894" s="11"/>
      <c r="W894" s="11"/>
      <c r="X894" s="11"/>
      <c r="Y894" s="1"/>
      <c r="AB894" s="210"/>
      <c r="AC894" s="21"/>
      <c r="AD894" s="1"/>
      <c r="AE894" s="23"/>
      <c r="AF894" s="23"/>
      <c r="AG894" s="23"/>
      <c r="AH894" s="23"/>
      <c r="AJ894" s="28"/>
      <c r="AK894" s="28"/>
      <c r="AM894" s="28"/>
      <c r="AN894" s="28"/>
      <c r="AO894" s="28"/>
      <c r="AQ894" s="28"/>
      <c r="AR894" s="28"/>
      <c r="AX894" s="23"/>
      <c r="BE894" s="30"/>
      <c r="BZ894" s="31"/>
      <c r="CD894" s="33"/>
    </row>
    <row r="895" ht="15.75" customHeight="1">
      <c r="R895" s="11"/>
      <c r="S895" s="13"/>
      <c r="T895" s="11"/>
      <c r="U895" s="11"/>
      <c r="V895" s="11"/>
      <c r="W895" s="11"/>
      <c r="X895" s="11"/>
      <c r="Y895" s="1"/>
      <c r="AB895" s="210"/>
      <c r="AC895" s="21"/>
      <c r="AD895" s="1"/>
      <c r="AE895" s="23"/>
      <c r="AF895" s="23"/>
      <c r="AG895" s="23"/>
      <c r="AH895" s="23"/>
      <c r="AJ895" s="28"/>
      <c r="AK895" s="28"/>
      <c r="AM895" s="28"/>
      <c r="AN895" s="28"/>
      <c r="AO895" s="28"/>
      <c r="AQ895" s="28"/>
      <c r="AR895" s="28"/>
      <c r="AX895" s="23"/>
      <c r="BE895" s="30"/>
      <c r="BZ895" s="31"/>
      <c r="CD895" s="33"/>
    </row>
    <row r="896" ht="15.75" customHeight="1">
      <c r="R896" s="11"/>
      <c r="S896" s="13"/>
      <c r="T896" s="11"/>
      <c r="U896" s="11"/>
      <c r="V896" s="11"/>
      <c r="W896" s="11"/>
      <c r="X896" s="11"/>
      <c r="Y896" s="1"/>
      <c r="AB896" s="210"/>
      <c r="AC896" s="21"/>
      <c r="AD896" s="1"/>
      <c r="AE896" s="23"/>
      <c r="AF896" s="23"/>
      <c r="AG896" s="23"/>
      <c r="AH896" s="23"/>
      <c r="AJ896" s="28"/>
      <c r="AK896" s="28"/>
      <c r="AM896" s="28"/>
      <c r="AN896" s="28"/>
      <c r="AO896" s="28"/>
      <c r="AQ896" s="28"/>
      <c r="AR896" s="28"/>
      <c r="AX896" s="23"/>
      <c r="BE896" s="30"/>
      <c r="BZ896" s="31"/>
      <c r="CD896" s="33"/>
    </row>
    <row r="897" ht="15.75" customHeight="1">
      <c r="R897" s="11"/>
      <c r="S897" s="13"/>
      <c r="T897" s="11"/>
      <c r="U897" s="11"/>
      <c r="V897" s="11"/>
      <c r="W897" s="11"/>
      <c r="X897" s="11"/>
      <c r="Y897" s="1"/>
      <c r="AB897" s="210"/>
      <c r="AC897" s="21"/>
      <c r="AD897" s="1"/>
      <c r="AE897" s="23"/>
      <c r="AF897" s="23"/>
      <c r="AG897" s="23"/>
      <c r="AH897" s="23"/>
      <c r="AJ897" s="28"/>
      <c r="AK897" s="28"/>
      <c r="AM897" s="28"/>
      <c r="AN897" s="28"/>
      <c r="AO897" s="28"/>
      <c r="AQ897" s="28"/>
      <c r="AR897" s="28"/>
      <c r="AX897" s="23"/>
      <c r="BE897" s="30"/>
      <c r="BZ897" s="31"/>
      <c r="CD897" s="33"/>
    </row>
    <row r="898" ht="15.75" customHeight="1">
      <c r="R898" s="11"/>
      <c r="S898" s="13"/>
      <c r="T898" s="11"/>
      <c r="U898" s="11"/>
      <c r="V898" s="11"/>
      <c r="W898" s="11"/>
      <c r="X898" s="11"/>
      <c r="Y898" s="1"/>
      <c r="AB898" s="210"/>
      <c r="AC898" s="21"/>
      <c r="AD898" s="1"/>
      <c r="AE898" s="23"/>
      <c r="AF898" s="23"/>
      <c r="AG898" s="23"/>
      <c r="AH898" s="23"/>
      <c r="AJ898" s="28"/>
      <c r="AK898" s="28"/>
      <c r="AM898" s="28"/>
      <c r="AN898" s="28"/>
      <c r="AO898" s="28"/>
      <c r="AQ898" s="28"/>
      <c r="AR898" s="28"/>
      <c r="AX898" s="23"/>
      <c r="BE898" s="30"/>
      <c r="BZ898" s="31"/>
      <c r="CD898" s="33"/>
    </row>
    <row r="899" ht="15.75" customHeight="1">
      <c r="R899" s="11"/>
      <c r="S899" s="13"/>
      <c r="T899" s="11"/>
      <c r="U899" s="11"/>
      <c r="V899" s="11"/>
      <c r="W899" s="11"/>
      <c r="X899" s="11"/>
      <c r="Y899" s="1"/>
      <c r="AB899" s="210"/>
      <c r="AC899" s="21"/>
      <c r="AD899" s="1"/>
      <c r="AE899" s="23"/>
      <c r="AF899" s="23"/>
      <c r="AG899" s="23"/>
      <c r="AH899" s="23"/>
      <c r="AJ899" s="28"/>
      <c r="AK899" s="28"/>
      <c r="AM899" s="28"/>
      <c r="AN899" s="28"/>
      <c r="AO899" s="28"/>
      <c r="AQ899" s="28"/>
      <c r="AR899" s="28"/>
      <c r="AX899" s="23"/>
      <c r="BE899" s="30"/>
      <c r="BZ899" s="31"/>
      <c r="CD899" s="33"/>
    </row>
    <row r="900" ht="15.75" customHeight="1">
      <c r="R900" s="11"/>
      <c r="S900" s="13"/>
      <c r="T900" s="11"/>
      <c r="U900" s="11"/>
      <c r="V900" s="11"/>
      <c r="W900" s="11"/>
      <c r="X900" s="11"/>
      <c r="Y900" s="1"/>
      <c r="AB900" s="210"/>
      <c r="AC900" s="21"/>
      <c r="AD900" s="1"/>
      <c r="AE900" s="23"/>
      <c r="AF900" s="23"/>
      <c r="AG900" s="23"/>
      <c r="AH900" s="23"/>
      <c r="AJ900" s="28"/>
      <c r="AK900" s="28"/>
      <c r="AM900" s="28"/>
      <c r="AN900" s="28"/>
      <c r="AO900" s="28"/>
      <c r="AQ900" s="28"/>
      <c r="AR900" s="28"/>
      <c r="AX900" s="23"/>
      <c r="BE900" s="30"/>
      <c r="BZ900" s="31"/>
      <c r="CD900" s="33"/>
    </row>
    <row r="901" ht="15.75" customHeight="1">
      <c r="R901" s="11"/>
      <c r="S901" s="13"/>
      <c r="T901" s="11"/>
      <c r="U901" s="11"/>
      <c r="V901" s="11"/>
      <c r="W901" s="11"/>
      <c r="X901" s="11"/>
      <c r="Y901" s="1"/>
      <c r="AB901" s="210"/>
      <c r="AC901" s="21"/>
      <c r="AD901" s="1"/>
      <c r="AE901" s="23"/>
      <c r="AF901" s="23"/>
      <c r="AG901" s="23"/>
      <c r="AH901" s="23"/>
      <c r="AJ901" s="28"/>
      <c r="AK901" s="28"/>
      <c r="AM901" s="28"/>
      <c r="AN901" s="28"/>
      <c r="AO901" s="28"/>
      <c r="AQ901" s="28"/>
      <c r="AR901" s="28"/>
      <c r="AX901" s="23"/>
      <c r="BE901" s="30"/>
      <c r="BZ901" s="31"/>
      <c r="CD901" s="33"/>
    </row>
    <row r="902" ht="15.75" customHeight="1">
      <c r="R902" s="11"/>
      <c r="S902" s="13"/>
      <c r="T902" s="11"/>
      <c r="U902" s="11"/>
      <c r="V902" s="11"/>
      <c r="W902" s="11"/>
      <c r="X902" s="11"/>
      <c r="Y902" s="1"/>
      <c r="AB902" s="210"/>
      <c r="AC902" s="21"/>
      <c r="AD902" s="1"/>
      <c r="AE902" s="23"/>
      <c r="AF902" s="23"/>
      <c r="AG902" s="23"/>
      <c r="AH902" s="23"/>
      <c r="AJ902" s="28"/>
      <c r="AK902" s="28"/>
      <c r="AM902" s="28"/>
      <c r="AN902" s="28"/>
      <c r="AO902" s="28"/>
      <c r="AQ902" s="28"/>
      <c r="AR902" s="28"/>
      <c r="AX902" s="23"/>
      <c r="BE902" s="30"/>
      <c r="BZ902" s="31"/>
      <c r="CD902" s="33"/>
    </row>
    <row r="903" ht="15.75" customHeight="1">
      <c r="R903" s="11"/>
      <c r="S903" s="13"/>
      <c r="T903" s="11"/>
      <c r="U903" s="11"/>
      <c r="V903" s="11"/>
      <c r="W903" s="11"/>
      <c r="X903" s="11"/>
      <c r="Y903" s="1"/>
      <c r="AB903" s="210"/>
      <c r="AC903" s="21"/>
      <c r="AD903" s="1"/>
      <c r="AE903" s="23"/>
      <c r="AF903" s="23"/>
      <c r="AG903" s="23"/>
      <c r="AH903" s="23"/>
      <c r="AJ903" s="28"/>
      <c r="AK903" s="28"/>
      <c r="AM903" s="28"/>
      <c r="AN903" s="28"/>
      <c r="AO903" s="28"/>
      <c r="AQ903" s="28"/>
      <c r="AR903" s="28"/>
      <c r="AX903" s="23"/>
      <c r="BE903" s="30"/>
      <c r="BZ903" s="31"/>
      <c r="CD903" s="33"/>
    </row>
    <row r="904" ht="15.75" customHeight="1">
      <c r="R904" s="11"/>
      <c r="S904" s="13"/>
      <c r="T904" s="11"/>
      <c r="U904" s="11"/>
      <c r="V904" s="11"/>
      <c r="W904" s="11"/>
      <c r="X904" s="11"/>
      <c r="Y904" s="1"/>
      <c r="AB904" s="210"/>
      <c r="AC904" s="21"/>
      <c r="AD904" s="1"/>
      <c r="AE904" s="23"/>
      <c r="AF904" s="23"/>
      <c r="AG904" s="23"/>
      <c r="AH904" s="23"/>
      <c r="AJ904" s="28"/>
      <c r="AK904" s="28"/>
      <c r="AM904" s="28"/>
      <c r="AN904" s="28"/>
      <c r="AO904" s="28"/>
      <c r="AQ904" s="28"/>
      <c r="AR904" s="28"/>
      <c r="AX904" s="23"/>
      <c r="BE904" s="30"/>
      <c r="BZ904" s="31"/>
      <c r="CD904" s="33"/>
    </row>
    <row r="905" ht="15.75" customHeight="1">
      <c r="R905" s="11"/>
      <c r="S905" s="13"/>
      <c r="T905" s="11"/>
      <c r="U905" s="11"/>
      <c r="V905" s="11"/>
      <c r="W905" s="11"/>
      <c r="X905" s="11"/>
      <c r="Y905" s="1"/>
      <c r="AB905" s="210"/>
      <c r="AC905" s="21"/>
      <c r="AD905" s="1"/>
      <c r="AE905" s="23"/>
      <c r="AF905" s="23"/>
      <c r="AG905" s="23"/>
      <c r="AH905" s="23"/>
      <c r="AJ905" s="28"/>
      <c r="AK905" s="28"/>
      <c r="AM905" s="28"/>
      <c r="AN905" s="28"/>
      <c r="AO905" s="28"/>
      <c r="AQ905" s="28"/>
      <c r="AR905" s="28"/>
      <c r="AX905" s="23"/>
      <c r="BE905" s="30"/>
      <c r="BZ905" s="31"/>
      <c r="CD905" s="33"/>
    </row>
    <row r="906" ht="15.75" customHeight="1">
      <c r="R906" s="11"/>
      <c r="S906" s="13"/>
      <c r="T906" s="11"/>
      <c r="U906" s="11"/>
      <c r="V906" s="11"/>
      <c r="W906" s="11"/>
      <c r="X906" s="11"/>
      <c r="Y906" s="1"/>
      <c r="AB906" s="210"/>
      <c r="AC906" s="21"/>
      <c r="AD906" s="1"/>
      <c r="AE906" s="23"/>
      <c r="AF906" s="23"/>
      <c r="AG906" s="23"/>
      <c r="AH906" s="23"/>
      <c r="AJ906" s="28"/>
      <c r="AK906" s="28"/>
      <c r="AM906" s="28"/>
      <c r="AN906" s="28"/>
      <c r="AO906" s="28"/>
      <c r="AQ906" s="28"/>
      <c r="AR906" s="28"/>
      <c r="AX906" s="23"/>
      <c r="BE906" s="30"/>
      <c r="BZ906" s="31"/>
      <c r="CD906" s="33"/>
    </row>
    <row r="907" ht="15.75" customHeight="1">
      <c r="R907" s="11"/>
      <c r="S907" s="13"/>
      <c r="T907" s="11"/>
      <c r="U907" s="11"/>
      <c r="V907" s="11"/>
      <c r="W907" s="11"/>
      <c r="X907" s="11"/>
      <c r="Y907" s="1"/>
      <c r="AB907" s="210"/>
      <c r="AC907" s="21"/>
      <c r="AD907" s="1"/>
      <c r="AE907" s="23"/>
      <c r="AF907" s="23"/>
      <c r="AG907" s="23"/>
      <c r="AH907" s="23"/>
      <c r="AJ907" s="28"/>
      <c r="AK907" s="28"/>
      <c r="AM907" s="28"/>
      <c r="AN907" s="28"/>
      <c r="AO907" s="28"/>
      <c r="AQ907" s="28"/>
      <c r="AR907" s="28"/>
      <c r="AX907" s="23"/>
      <c r="BE907" s="30"/>
      <c r="BZ907" s="31"/>
      <c r="CD907" s="33"/>
    </row>
    <row r="908" ht="15.75" customHeight="1">
      <c r="R908" s="11"/>
      <c r="S908" s="13"/>
      <c r="T908" s="11"/>
      <c r="U908" s="11"/>
      <c r="V908" s="11"/>
      <c r="W908" s="11"/>
      <c r="X908" s="11"/>
      <c r="Y908" s="1"/>
      <c r="AB908" s="210"/>
      <c r="AC908" s="21"/>
      <c r="AD908" s="1"/>
      <c r="AE908" s="23"/>
      <c r="AF908" s="23"/>
      <c r="AG908" s="23"/>
      <c r="AH908" s="23"/>
      <c r="AJ908" s="28"/>
      <c r="AK908" s="28"/>
      <c r="AM908" s="28"/>
      <c r="AN908" s="28"/>
      <c r="AO908" s="28"/>
      <c r="AQ908" s="28"/>
      <c r="AR908" s="28"/>
      <c r="AX908" s="23"/>
      <c r="BE908" s="30"/>
      <c r="BZ908" s="31"/>
      <c r="CD908" s="33"/>
    </row>
    <row r="909" ht="15.75" customHeight="1">
      <c r="R909" s="11"/>
      <c r="S909" s="13"/>
      <c r="T909" s="11"/>
      <c r="U909" s="11"/>
      <c r="V909" s="11"/>
      <c r="W909" s="11"/>
      <c r="X909" s="11"/>
      <c r="Y909" s="1"/>
      <c r="AB909" s="210"/>
      <c r="AC909" s="21"/>
      <c r="AD909" s="1"/>
      <c r="AE909" s="23"/>
      <c r="AF909" s="23"/>
      <c r="AG909" s="23"/>
      <c r="AH909" s="23"/>
      <c r="AJ909" s="28"/>
      <c r="AK909" s="28"/>
      <c r="AM909" s="28"/>
      <c r="AN909" s="28"/>
      <c r="AO909" s="28"/>
      <c r="AQ909" s="28"/>
      <c r="AR909" s="28"/>
      <c r="AX909" s="23"/>
      <c r="BE909" s="30"/>
      <c r="BZ909" s="31"/>
      <c r="CD909" s="33"/>
    </row>
    <row r="910" ht="15.75" customHeight="1">
      <c r="R910" s="11"/>
      <c r="S910" s="13"/>
      <c r="T910" s="11"/>
      <c r="U910" s="11"/>
      <c r="V910" s="11"/>
      <c r="W910" s="11"/>
      <c r="X910" s="11"/>
      <c r="Y910" s="1"/>
      <c r="AB910" s="210"/>
      <c r="AC910" s="21"/>
      <c r="AD910" s="1"/>
      <c r="AE910" s="23"/>
      <c r="AF910" s="23"/>
      <c r="AG910" s="23"/>
      <c r="AH910" s="23"/>
      <c r="AJ910" s="28"/>
      <c r="AK910" s="28"/>
      <c r="AM910" s="28"/>
      <c r="AN910" s="28"/>
      <c r="AO910" s="28"/>
      <c r="AQ910" s="28"/>
      <c r="AR910" s="28"/>
      <c r="AX910" s="23"/>
      <c r="BE910" s="30"/>
      <c r="BZ910" s="31"/>
      <c r="CD910" s="33"/>
    </row>
    <row r="911" ht="15.75" customHeight="1">
      <c r="R911" s="11"/>
      <c r="S911" s="13"/>
      <c r="T911" s="11"/>
      <c r="U911" s="11"/>
      <c r="V911" s="11"/>
      <c r="W911" s="11"/>
      <c r="X911" s="11"/>
      <c r="Y911" s="1"/>
      <c r="AB911" s="210"/>
      <c r="AC911" s="21"/>
      <c r="AD911" s="1"/>
      <c r="AE911" s="23"/>
      <c r="AF911" s="23"/>
      <c r="AG911" s="23"/>
      <c r="AH911" s="23"/>
      <c r="AJ911" s="28"/>
      <c r="AK911" s="28"/>
      <c r="AM911" s="28"/>
      <c r="AN911" s="28"/>
      <c r="AO911" s="28"/>
      <c r="AQ911" s="28"/>
      <c r="AR911" s="28"/>
      <c r="AX911" s="23"/>
      <c r="BE911" s="30"/>
      <c r="BZ911" s="31"/>
      <c r="CD911" s="33"/>
    </row>
    <row r="912" ht="15.75" customHeight="1">
      <c r="R912" s="11"/>
      <c r="S912" s="13"/>
      <c r="T912" s="11"/>
      <c r="U912" s="11"/>
      <c r="V912" s="11"/>
      <c r="W912" s="11"/>
      <c r="X912" s="11"/>
      <c r="Y912" s="1"/>
      <c r="AB912" s="210"/>
      <c r="AC912" s="21"/>
      <c r="AD912" s="1"/>
      <c r="AE912" s="23"/>
      <c r="AF912" s="23"/>
      <c r="AG912" s="23"/>
      <c r="AH912" s="23"/>
      <c r="AJ912" s="28"/>
      <c r="AK912" s="28"/>
      <c r="AM912" s="28"/>
      <c r="AN912" s="28"/>
      <c r="AO912" s="28"/>
      <c r="AQ912" s="28"/>
      <c r="AR912" s="28"/>
      <c r="AX912" s="23"/>
      <c r="BE912" s="30"/>
      <c r="BZ912" s="31"/>
      <c r="CD912" s="33"/>
    </row>
    <row r="913" ht="15.75" customHeight="1">
      <c r="R913" s="11"/>
      <c r="S913" s="13"/>
      <c r="T913" s="11"/>
      <c r="U913" s="11"/>
      <c r="V913" s="11"/>
      <c r="W913" s="11"/>
      <c r="X913" s="11"/>
      <c r="Y913" s="1"/>
      <c r="AB913" s="210"/>
      <c r="AC913" s="21"/>
      <c r="AD913" s="1"/>
      <c r="AE913" s="23"/>
      <c r="AF913" s="23"/>
      <c r="AG913" s="23"/>
      <c r="AH913" s="23"/>
      <c r="AJ913" s="28"/>
      <c r="AK913" s="28"/>
      <c r="AM913" s="28"/>
      <c r="AN913" s="28"/>
      <c r="AO913" s="28"/>
      <c r="AQ913" s="28"/>
      <c r="AR913" s="28"/>
      <c r="AX913" s="23"/>
      <c r="BE913" s="30"/>
      <c r="BZ913" s="31"/>
      <c r="CD913" s="33"/>
    </row>
    <row r="914" ht="15.75" customHeight="1">
      <c r="R914" s="11"/>
      <c r="S914" s="13"/>
      <c r="T914" s="11"/>
      <c r="U914" s="11"/>
      <c r="V914" s="11"/>
      <c r="W914" s="11"/>
      <c r="X914" s="11"/>
      <c r="Y914" s="1"/>
      <c r="AB914" s="210"/>
      <c r="AC914" s="21"/>
      <c r="AD914" s="1"/>
      <c r="AE914" s="23"/>
      <c r="AF914" s="23"/>
      <c r="AG914" s="23"/>
      <c r="AH914" s="23"/>
      <c r="AJ914" s="28"/>
      <c r="AK914" s="28"/>
      <c r="AM914" s="28"/>
      <c r="AN914" s="28"/>
      <c r="AO914" s="28"/>
      <c r="AQ914" s="28"/>
      <c r="AR914" s="28"/>
      <c r="AX914" s="23"/>
      <c r="BE914" s="30"/>
      <c r="BZ914" s="31"/>
      <c r="CD914" s="33"/>
    </row>
    <row r="915" ht="15.75" customHeight="1">
      <c r="R915" s="11"/>
      <c r="S915" s="13"/>
      <c r="T915" s="11"/>
      <c r="U915" s="11"/>
      <c r="V915" s="11"/>
      <c r="W915" s="11"/>
      <c r="X915" s="11"/>
      <c r="Y915" s="1"/>
      <c r="AB915" s="210"/>
      <c r="AC915" s="21"/>
      <c r="AD915" s="1"/>
      <c r="AE915" s="23"/>
      <c r="AF915" s="23"/>
      <c r="AG915" s="23"/>
      <c r="AH915" s="23"/>
      <c r="AJ915" s="28"/>
      <c r="AK915" s="28"/>
      <c r="AM915" s="28"/>
      <c r="AN915" s="28"/>
      <c r="AO915" s="28"/>
      <c r="AQ915" s="28"/>
      <c r="AR915" s="28"/>
      <c r="AX915" s="23"/>
      <c r="BE915" s="30"/>
      <c r="BZ915" s="31"/>
      <c r="CD915" s="33"/>
    </row>
    <row r="916" ht="15.75" customHeight="1">
      <c r="R916" s="11"/>
      <c r="S916" s="13"/>
      <c r="T916" s="11"/>
      <c r="U916" s="11"/>
      <c r="V916" s="11"/>
      <c r="W916" s="11"/>
      <c r="X916" s="11"/>
      <c r="Y916" s="1"/>
      <c r="AB916" s="210"/>
      <c r="AC916" s="21"/>
      <c r="AD916" s="1"/>
      <c r="AE916" s="23"/>
      <c r="AF916" s="23"/>
      <c r="AG916" s="23"/>
      <c r="AH916" s="23"/>
      <c r="AJ916" s="28"/>
      <c r="AK916" s="28"/>
      <c r="AM916" s="28"/>
      <c r="AN916" s="28"/>
      <c r="AO916" s="28"/>
      <c r="AQ916" s="28"/>
      <c r="AR916" s="28"/>
      <c r="AX916" s="23"/>
      <c r="BE916" s="30"/>
      <c r="BZ916" s="31"/>
      <c r="CD916" s="33"/>
    </row>
    <row r="917" ht="15.75" customHeight="1">
      <c r="R917" s="11"/>
      <c r="S917" s="13"/>
      <c r="T917" s="11"/>
      <c r="U917" s="11"/>
      <c r="V917" s="11"/>
      <c r="W917" s="11"/>
      <c r="X917" s="11"/>
      <c r="Y917" s="1"/>
      <c r="AB917" s="210"/>
      <c r="AC917" s="21"/>
      <c r="AD917" s="1"/>
      <c r="AE917" s="23"/>
      <c r="AF917" s="23"/>
      <c r="AG917" s="23"/>
      <c r="AH917" s="23"/>
      <c r="AJ917" s="28"/>
      <c r="AK917" s="28"/>
      <c r="AM917" s="28"/>
      <c r="AN917" s="28"/>
      <c r="AO917" s="28"/>
      <c r="AQ917" s="28"/>
      <c r="AR917" s="28"/>
      <c r="AX917" s="23"/>
      <c r="BE917" s="30"/>
      <c r="BZ917" s="31"/>
      <c r="CD917" s="33"/>
    </row>
    <row r="918" ht="15.75" customHeight="1">
      <c r="R918" s="11"/>
      <c r="S918" s="13"/>
      <c r="T918" s="11"/>
      <c r="U918" s="11"/>
      <c r="V918" s="11"/>
      <c r="W918" s="11"/>
      <c r="X918" s="11"/>
      <c r="Y918" s="1"/>
      <c r="AB918" s="210"/>
      <c r="AC918" s="21"/>
      <c r="AD918" s="1"/>
      <c r="AE918" s="23"/>
      <c r="AF918" s="23"/>
      <c r="AG918" s="23"/>
      <c r="AH918" s="23"/>
      <c r="AJ918" s="28"/>
      <c r="AK918" s="28"/>
      <c r="AM918" s="28"/>
      <c r="AN918" s="28"/>
      <c r="AO918" s="28"/>
      <c r="AQ918" s="28"/>
      <c r="AR918" s="28"/>
      <c r="AX918" s="23"/>
      <c r="BE918" s="30"/>
      <c r="BZ918" s="31"/>
      <c r="CD918" s="33"/>
    </row>
    <row r="919" ht="15.75" customHeight="1">
      <c r="R919" s="11"/>
      <c r="S919" s="13"/>
      <c r="T919" s="11"/>
      <c r="U919" s="11"/>
      <c r="V919" s="11"/>
      <c r="W919" s="11"/>
      <c r="X919" s="11"/>
      <c r="Y919" s="1"/>
      <c r="AB919" s="210"/>
      <c r="AC919" s="21"/>
      <c r="AD919" s="1"/>
      <c r="AE919" s="23"/>
      <c r="AF919" s="23"/>
      <c r="AG919" s="23"/>
      <c r="AH919" s="23"/>
      <c r="AJ919" s="28"/>
      <c r="AK919" s="28"/>
      <c r="AM919" s="28"/>
      <c r="AN919" s="28"/>
      <c r="AO919" s="28"/>
      <c r="AQ919" s="28"/>
      <c r="AR919" s="28"/>
      <c r="AX919" s="23"/>
      <c r="BE919" s="30"/>
      <c r="BZ919" s="31"/>
      <c r="CD919" s="33"/>
    </row>
    <row r="920" ht="15.75" customHeight="1">
      <c r="R920" s="11"/>
      <c r="S920" s="13"/>
      <c r="T920" s="11"/>
      <c r="U920" s="11"/>
      <c r="V920" s="11"/>
      <c r="W920" s="11"/>
      <c r="X920" s="11"/>
      <c r="Y920" s="1"/>
      <c r="AB920" s="210"/>
      <c r="AC920" s="21"/>
      <c r="AD920" s="1"/>
      <c r="AE920" s="23"/>
      <c r="AF920" s="23"/>
      <c r="AG920" s="23"/>
      <c r="AH920" s="23"/>
      <c r="AJ920" s="28"/>
      <c r="AK920" s="28"/>
      <c r="AM920" s="28"/>
      <c r="AN920" s="28"/>
      <c r="AO920" s="28"/>
      <c r="AQ920" s="28"/>
      <c r="AR920" s="28"/>
      <c r="AX920" s="23"/>
      <c r="BE920" s="30"/>
      <c r="BZ920" s="31"/>
      <c r="CD920" s="33"/>
    </row>
    <row r="921" ht="15.75" customHeight="1">
      <c r="R921" s="11"/>
      <c r="S921" s="13"/>
      <c r="T921" s="11"/>
      <c r="U921" s="11"/>
      <c r="V921" s="11"/>
      <c r="W921" s="11"/>
      <c r="X921" s="11"/>
      <c r="Y921" s="1"/>
      <c r="AB921" s="210"/>
      <c r="AC921" s="21"/>
      <c r="AD921" s="1"/>
      <c r="AE921" s="23"/>
      <c r="AF921" s="23"/>
      <c r="AG921" s="23"/>
      <c r="AH921" s="23"/>
      <c r="AJ921" s="28"/>
      <c r="AK921" s="28"/>
      <c r="AM921" s="28"/>
      <c r="AN921" s="28"/>
      <c r="AO921" s="28"/>
      <c r="AQ921" s="28"/>
      <c r="AR921" s="28"/>
      <c r="AX921" s="23"/>
      <c r="BE921" s="30"/>
      <c r="BZ921" s="31"/>
      <c r="CD921" s="33"/>
    </row>
    <row r="922" ht="15.75" customHeight="1">
      <c r="R922" s="11"/>
      <c r="S922" s="13"/>
      <c r="T922" s="11"/>
      <c r="U922" s="11"/>
      <c r="V922" s="11"/>
      <c r="W922" s="11"/>
      <c r="X922" s="11"/>
      <c r="Y922" s="1"/>
      <c r="AB922" s="210"/>
      <c r="AC922" s="21"/>
      <c r="AD922" s="1"/>
      <c r="AE922" s="23"/>
      <c r="AF922" s="23"/>
      <c r="AG922" s="23"/>
      <c r="AH922" s="23"/>
      <c r="AJ922" s="28"/>
      <c r="AK922" s="28"/>
      <c r="AM922" s="28"/>
      <c r="AN922" s="28"/>
      <c r="AO922" s="28"/>
      <c r="AQ922" s="28"/>
      <c r="AR922" s="28"/>
      <c r="AX922" s="23"/>
      <c r="BE922" s="30"/>
      <c r="BZ922" s="31"/>
      <c r="CD922" s="33"/>
    </row>
    <row r="923" ht="15.75" customHeight="1">
      <c r="R923" s="11"/>
      <c r="S923" s="13"/>
      <c r="T923" s="11"/>
      <c r="U923" s="11"/>
      <c r="V923" s="11"/>
      <c r="W923" s="11"/>
      <c r="X923" s="11"/>
      <c r="Y923" s="1"/>
      <c r="AB923" s="210"/>
      <c r="AC923" s="21"/>
      <c r="AD923" s="1"/>
      <c r="AE923" s="23"/>
      <c r="AF923" s="23"/>
      <c r="AG923" s="23"/>
      <c r="AH923" s="23"/>
      <c r="AJ923" s="28"/>
      <c r="AK923" s="28"/>
      <c r="AM923" s="28"/>
      <c r="AN923" s="28"/>
      <c r="AO923" s="28"/>
      <c r="AQ923" s="28"/>
      <c r="AR923" s="28"/>
      <c r="AX923" s="23"/>
      <c r="BE923" s="30"/>
      <c r="BZ923" s="31"/>
      <c r="CD923" s="33"/>
    </row>
    <row r="924" ht="15.75" customHeight="1">
      <c r="R924" s="11"/>
      <c r="S924" s="13"/>
      <c r="T924" s="11"/>
      <c r="U924" s="11"/>
      <c r="V924" s="11"/>
      <c r="W924" s="11"/>
      <c r="X924" s="11"/>
      <c r="Y924" s="1"/>
      <c r="AB924" s="210"/>
      <c r="AC924" s="21"/>
      <c r="AD924" s="1"/>
      <c r="AE924" s="23"/>
      <c r="AF924" s="23"/>
      <c r="AG924" s="23"/>
      <c r="AH924" s="23"/>
      <c r="AJ924" s="28"/>
      <c r="AK924" s="28"/>
      <c r="AM924" s="28"/>
      <c r="AN924" s="28"/>
      <c r="AO924" s="28"/>
      <c r="AQ924" s="28"/>
      <c r="AR924" s="28"/>
      <c r="AX924" s="23"/>
      <c r="BE924" s="30"/>
      <c r="BZ924" s="31"/>
      <c r="CD924" s="33"/>
    </row>
    <row r="925" ht="15.75" customHeight="1">
      <c r="R925" s="11"/>
      <c r="S925" s="13"/>
      <c r="T925" s="11"/>
      <c r="U925" s="11"/>
      <c r="V925" s="11"/>
      <c r="W925" s="11"/>
      <c r="X925" s="11"/>
      <c r="Y925" s="1"/>
      <c r="AB925" s="210"/>
      <c r="AC925" s="21"/>
      <c r="AD925" s="1"/>
      <c r="AE925" s="23"/>
      <c r="AF925" s="23"/>
      <c r="AG925" s="23"/>
      <c r="AH925" s="23"/>
      <c r="AJ925" s="28"/>
      <c r="AK925" s="28"/>
      <c r="AM925" s="28"/>
      <c r="AN925" s="28"/>
      <c r="AO925" s="28"/>
      <c r="AQ925" s="28"/>
      <c r="AR925" s="28"/>
      <c r="AX925" s="23"/>
      <c r="BE925" s="30"/>
      <c r="BZ925" s="31"/>
      <c r="CD925" s="33"/>
    </row>
    <row r="926" ht="15.75" customHeight="1">
      <c r="R926" s="11"/>
      <c r="S926" s="13"/>
      <c r="T926" s="11"/>
      <c r="U926" s="11"/>
      <c r="V926" s="11"/>
      <c r="W926" s="11"/>
      <c r="X926" s="11"/>
      <c r="Y926" s="1"/>
      <c r="AB926" s="210"/>
      <c r="AC926" s="21"/>
      <c r="AD926" s="1"/>
      <c r="AE926" s="23"/>
      <c r="AF926" s="23"/>
      <c r="AG926" s="23"/>
      <c r="AH926" s="23"/>
      <c r="AJ926" s="28"/>
      <c r="AK926" s="28"/>
      <c r="AM926" s="28"/>
      <c r="AN926" s="28"/>
      <c r="AO926" s="28"/>
      <c r="AQ926" s="28"/>
      <c r="AR926" s="28"/>
      <c r="AX926" s="23"/>
      <c r="BE926" s="30"/>
      <c r="BZ926" s="31"/>
      <c r="CD926" s="33"/>
    </row>
    <row r="927" ht="15.75" customHeight="1">
      <c r="R927" s="11"/>
      <c r="S927" s="13"/>
      <c r="T927" s="11"/>
      <c r="U927" s="11"/>
      <c r="V927" s="11"/>
      <c r="W927" s="11"/>
      <c r="X927" s="11"/>
      <c r="Y927" s="1"/>
      <c r="AB927" s="210"/>
      <c r="AC927" s="21"/>
      <c r="AD927" s="1"/>
      <c r="AE927" s="23"/>
      <c r="AF927" s="23"/>
      <c r="AG927" s="23"/>
      <c r="AH927" s="23"/>
      <c r="AJ927" s="28"/>
      <c r="AK927" s="28"/>
      <c r="AM927" s="28"/>
      <c r="AN927" s="28"/>
      <c r="AO927" s="28"/>
      <c r="AQ927" s="28"/>
      <c r="AR927" s="28"/>
      <c r="AX927" s="23"/>
      <c r="BE927" s="30"/>
      <c r="BZ927" s="31"/>
      <c r="CD927" s="33"/>
    </row>
    <row r="928" ht="15.75" customHeight="1">
      <c r="R928" s="11"/>
      <c r="S928" s="13"/>
      <c r="T928" s="11"/>
      <c r="U928" s="11"/>
      <c r="V928" s="11"/>
      <c r="W928" s="11"/>
      <c r="X928" s="11"/>
      <c r="Y928" s="1"/>
      <c r="AB928" s="210"/>
      <c r="AC928" s="21"/>
      <c r="AD928" s="1"/>
      <c r="AE928" s="23"/>
      <c r="AF928" s="23"/>
      <c r="AG928" s="23"/>
      <c r="AH928" s="23"/>
      <c r="AJ928" s="28"/>
      <c r="AK928" s="28"/>
      <c r="AM928" s="28"/>
      <c r="AN928" s="28"/>
      <c r="AO928" s="28"/>
      <c r="AQ928" s="28"/>
      <c r="AR928" s="28"/>
      <c r="AX928" s="23"/>
      <c r="BE928" s="30"/>
      <c r="BZ928" s="31"/>
      <c r="CD928" s="33"/>
    </row>
    <row r="929" ht="15.75" customHeight="1">
      <c r="R929" s="11"/>
      <c r="S929" s="13"/>
      <c r="T929" s="11"/>
      <c r="U929" s="11"/>
      <c r="V929" s="11"/>
      <c r="W929" s="11"/>
      <c r="X929" s="11"/>
      <c r="Y929" s="1"/>
      <c r="AB929" s="210"/>
      <c r="AC929" s="21"/>
      <c r="AD929" s="1"/>
      <c r="AE929" s="23"/>
      <c r="AF929" s="23"/>
      <c r="AG929" s="23"/>
      <c r="AH929" s="23"/>
      <c r="AJ929" s="28"/>
      <c r="AK929" s="28"/>
      <c r="AM929" s="28"/>
      <c r="AN929" s="28"/>
      <c r="AO929" s="28"/>
      <c r="AQ929" s="28"/>
      <c r="AR929" s="28"/>
      <c r="AX929" s="23"/>
      <c r="BE929" s="30"/>
      <c r="BZ929" s="31"/>
      <c r="CD929" s="33"/>
    </row>
    <row r="930" ht="15.75" customHeight="1">
      <c r="R930" s="11"/>
      <c r="S930" s="13"/>
      <c r="T930" s="11"/>
      <c r="U930" s="11"/>
      <c r="V930" s="11"/>
      <c r="W930" s="11"/>
      <c r="X930" s="11"/>
      <c r="Y930" s="1"/>
      <c r="AB930" s="210"/>
      <c r="AC930" s="21"/>
      <c r="AD930" s="1"/>
      <c r="AE930" s="23"/>
      <c r="AF930" s="23"/>
      <c r="AG930" s="23"/>
      <c r="AH930" s="23"/>
      <c r="AJ930" s="28"/>
      <c r="AK930" s="28"/>
      <c r="AM930" s="28"/>
      <c r="AN930" s="28"/>
      <c r="AO930" s="28"/>
      <c r="AQ930" s="28"/>
      <c r="AR930" s="28"/>
      <c r="AX930" s="23"/>
      <c r="BE930" s="30"/>
      <c r="BZ930" s="31"/>
      <c r="CD930" s="33"/>
    </row>
    <row r="931" ht="15.75" customHeight="1">
      <c r="R931" s="11"/>
      <c r="S931" s="13"/>
      <c r="T931" s="11"/>
      <c r="U931" s="11"/>
      <c r="V931" s="11"/>
      <c r="W931" s="11"/>
      <c r="X931" s="11"/>
      <c r="Y931" s="1"/>
      <c r="AB931" s="210"/>
      <c r="AC931" s="21"/>
      <c r="AD931" s="1"/>
      <c r="AE931" s="23"/>
      <c r="AF931" s="23"/>
      <c r="AG931" s="23"/>
      <c r="AH931" s="23"/>
      <c r="AJ931" s="28"/>
      <c r="AK931" s="28"/>
      <c r="AM931" s="28"/>
      <c r="AN931" s="28"/>
      <c r="AO931" s="28"/>
      <c r="AQ931" s="28"/>
      <c r="AR931" s="28"/>
      <c r="AX931" s="23"/>
      <c r="BE931" s="30"/>
      <c r="BZ931" s="31"/>
      <c r="CD931" s="33"/>
    </row>
    <row r="932" ht="15.75" customHeight="1">
      <c r="R932" s="11"/>
      <c r="S932" s="13"/>
      <c r="T932" s="11"/>
      <c r="U932" s="11"/>
      <c r="V932" s="11"/>
      <c r="W932" s="11"/>
      <c r="X932" s="11"/>
      <c r="Y932" s="1"/>
      <c r="AB932" s="210"/>
      <c r="AC932" s="21"/>
      <c r="AD932" s="1"/>
      <c r="AE932" s="23"/>
      <c r="AF932" s="23"/>
      <c r="AG932" s="23"/>
      <c r="AH932" s="23"/>
      <c r="AJ932" s="28"/>
      <c r="AK932" s="28"/>
      <c r="AM932" s="28"/>
      <c r="AN932" s="28"/>
      <c r="AO932" s="28"/>
      <c r="AQ932" s="28"/>
      <c r="AR932" s="28"/>
      <c r="AX932" s="23"/>
      <c r="BE932" s="30"/>
      <c r="BZ932" s="31"/>
      <c r="CD932" s="33"/>
    </row>
    <row r="933" ht="15.75" customHeight="1">
      <c r="R933" s="11"/>
      <c r="S933" s="13"/>
      <c r="T933" s="11"/>
      <c r="U933" s="11"/>
      <c r="V933" s="11"/>
      <c r="W933" s="11"/>
      <c r="X933" s="11"/>
      <c r="Y933" s="1"/>
      <c r="AB933" s="210"/>
      <c r="AC933" s="21"/>
      <c r="AD933" s="1"/>
      <c r="AE933" s="23"/>
      <c r="AF933" s="23"/>
      <c r="AG933" s="23"/>
      <c r="AH933" s="23"/>
      <c r="AJ933" s="28"/>
      <c r="AK933" s="28"/>
      <c r="AM933" s="28"/>
      <c r="AN933" s="28"/>
      <c r="AO933" s="28"/>
      <c r="AQ933" s="28"/>
      <c r="AR933" s="28"/>
      <c r="AX933" s="23"/>
      <c r="BE933" s="30"/>
      <c r="BZ933" s="31"/>
      <c r="CD933" s="33"/>
    </row>
    <row r="934" ht="15.75" customHeight="1">
      <c r="R934" s="11"/>
      <c r="S934" s="13"/>
      <c r="T934" s="11"/>
      <c r="U934" s="11"/>
      <c r="V934" s="11"/>
      <c r="W934" s="11"/>
      <c r="X934" s="11"/>
      <c r="Y934" s="1"/>
      <c r="AB934" s="210"/>
      <c r="AC934" s="21"/>
      <c r="AD934" s="1"/>
      <c r="AE934" s="23"/>
      <c r="AF934" s="23"/>
      <c r="AG934" s="23"/>
      <c r="AH934" s="23"/>
      <c r="AJ934" s="28"/>
      <c r="AK934" s="28"/>
      <c r="AM934" s="28"/>
      <c r="AN934" s="28"/>
      <c r="AO934" s="28"/>
      <c r="AQ934" s="28"/>
      <c r="AR934" s="28"/>
      <c r="AX934" s="23"/>
      <c r="BE934" s="30"/>
      <c r="BZ934" s="31"/>
      <c r="CD934" s="33"/>
    </row>
    <row r="935" ht="15.75" customHeight="1">
      <c r="R935" s="11"/>
      <c r="S935" s="13"/>
      <c r="T935" s="11"/>
      <c r="U935" s="11"/>
      <c r="V935" s="11"/>
      <c r="W935" s="11"/>
      <c r="X935" s="11"/>
      <c r="Y935" s="1"/>
      <c r="AB935" s="210"/>
      <c r="AC935" s="21"/>
      <c r="AD935" s="1"/>
      <c r="AE935" s="23"/>
      <c r="AF935" s="23"/>
      <c r="AG935" s="23"/>
      <c r="AH935" s="23"/>
      <c r="AJ935" s="28"/>
      <c r="AK935" s="28"/>
      <c r="AM935" s="28"/>
      <c r="AN935" s="28"/>
      <c r="AO935" s="28"/>
      <c r="AQ935" s="28"/>
      <c r="AR935" s="28"/>
      <c r="AX935" s="23"/>
      <c r="BE935" s="30"/>
      <c r="BZ935" s="31"/>
      <c r="CD935" s="33"/>
    </row>
    <row r="936" ht="15.75" customHeight="1">
      <c r="R936" s="11"/>
      <c r="S936" s="13"/>
      <c r="T936" s="11"/>
      <c r="U936" s="11"/>
      <c r="V936" s="11"/>
      <c r="W936" s="11"/>
      <c r="X936" s="11"/>
      <c r="Y936" s="1"/>
      <c r="AB936" s="210"/>
      <c r="AC936" s="21"/>
      <c r="AD936" s="1"/>
      <c r="AE936" s="23"/>
      <c r="AF936" s="23"/>
      <c r="AG936" s="23"/>
      <c r="AH936" s="23"/>
      <c r="AJ936" s="28"/>
      <c r="AK936" s="28"/>
      <c r="AM936" s="28"/>
      <c r="AN936" s="28"/>
      <c r="AO936" s="28"/>
      <c r="AQ936" s="28"/>
      <c r="AR936" s="28"/>
      <c r="AX936" s="23"/>
      <c r="BE936" s="30"/>
      <c r="BZ936" s="31"/>
      <c r="CD936" s="33"/>
    </row>
    <row r="937" ht="15.75" customHeight="1">
      <c r="R937" s="11"/>
      <c r="S937" s="13"/>
      <c r="T937" s="11"/>
      <c r="U937" s="11"/>
      <c r="V937" s="11"/>
      <c r="W937" s="11"/>
      <c r="X937" s="11"/>
      <c r="Y937" s="1"/>
      <c r="AB937" s="210"/>
      <c r="AC937" s="21"/>
      <c r="AD937" s="1"/>
      <c r="AE937" s="23"/>
      <c r="AF937" s="23"/>
      <c r="AG937" s="23"/>
      <c r="AH937" s="23"/>
      <c r="AJ937" s="28"/>
      <c r="AK937" s="28"/>
      <c r="AM937" s="28"/>
      <c r="AN937" s="28"/>
      <c r="AO937" s="28"/>
      <c r="AQ937" s="28"/>
      <c r="AR937" s="28"/>
      <c r="AX937" s="23"/>
      <c r="BE937" s="30"/>
      <c r="BZ937" s="31"/>
      <c r="CD937" s="33"/>
    </row>
    <row r="938" ht="15.75" customHeight="1">
      <c r="R938" s="11"/>
      <c r="S938" s="13"/>
      <c r="T938" s="11"/>
      <c r="U938" s="11"/>
      <c r="V938" s="11"/>
      <c r="W938" s="11"/>
      <c r="X938" s="11"/>
      <c r="Y938" s="1"/>
      <c r="AB938" s="210"/>
      <c r="AC938" s="21"/>
      <c r="AD938" s="1"/>
      <c r="AE938" s="23"/>
      <c r="AF938" s="23"/>
      <c r="AG938" s="23"/>
      <c r="AH938" s="23"/>
      <c r="AJ938" s="28"/>
      <c r="AK938" s="28"/>
      <c r="AM938" s="28"/>
      <c r="AN938" s="28"/>
      <c r="AO938" s="28"/>
      <c r="AQ938" s="28"/>
      <c r="AR938" s="28"/>
      <c r="AX938" s="23"/>
      <c r="BE938" s="30"/>
      <c r="BZ938" s="31"/>
      <c r="CD938" s="33"/>
    </row>
    <row r="939" ht="15.75" customHeight="1">
      <c r="R939" s="11"/>
      <c r="S939" s="13"/>
      <c r="T939" s="11"/>
      <c r="U939" s="11"/>
      <c r="V939" s="11"/>
      <c r="W939" s="11"/>
      <c r="X939" s="11"/>
      <c r="Y939" s="1"/>
      <c r="AB939" s="210"/>
      <c r="AC939" s="21"/>
      <c r="AD939" s="1"/>
      <c r="AE939" s="23"/>
      <c r="AF939" s="23"/>
      <c r="AG939" s="23"/>
      <c r="AH939" s="23"/>
      <c r="AJ939" s="28"/>
      <c r="AK939" s="28"/>
      <c r="AM939" s="28"/>
      <c r="AN939" s="28"/>
      <c r="AO939" s="28"/>
      <c r="AQ939" s="28"/>
      <c r="AR939" s="28"/>
      <c r="AX939" s="23"/>
      <c r="BE939" s="30"/>
      <c r="BZ939" s="31"/>
      <c r="CD939" s="33"/>
    </row>
    <row r="940" ht="15.75" customHeight="1">
      <c r="R940" s="11"/>
      <c r="S940" s="13"/>
      <c r="T940" s="11"/>
      <c r="U940" s="11"/>
      <c r="V940" s="11"/>
      <c r="W940" s="11"/>
      <c r="X940" s="11"/>
      <c r="Y940" s="1"/>
      <c r="AB940" s="210"/>
      <c r="AC940" s="21"/>
      <c r="AD940" s="1"/>
      <c r="AE940" s="23"/>
      <c r="AF940" s="23"/>
      <c r="AG940" s="23"/>
      <c r="AH940" s="23"/>
      <c r="AJ940" s="28"/>
      <c r="AK940" s="28"/>
      <c r="AM940" s="28"/>
      <c r="AN940" s="28"/>
      <c r="AO940" s="28"/>
      <c r="AQ940" s="28"/>
      <c r="AR940" s="28"/>
      <c r="AX940" s="23"/>
      <c r="BE940" s="30"/>
      <c r="BZ940" s="31"/>
      <c r="CD940" s="33"/>
    </row>
    <row r="941" ht="15.75" customHeight="1">
      <c r="R941" s="11"/>
      <c r="S941" s="13"/>
      <c r="T941" s="11"/>
      <c r="U941" s="11"/>
      <c r="V941" s="11"/>
      <c r="W941" s="11"/>
      <c r="X941" s="11"/>
      <c r="Y941" s="1"/>
      <c r="AB941" s="210"/>
      <c r="AC941" s="21"/>
      <c r="AD941" s="1"/>
      <c r="AE941" s="23"/>
      <c r="AF941" s="23"/>
      <c r="AG941" s="23"/>
      <c r="AH941" s="23"/>
      <c r="AJ941" s="28"/>
      <c r="AK941" s="28"/>
      <c r="AM941" s="28"/>
      <c r="AN941" s="28"/>
      <c r="AO941" s="28"/>
      <c r="AQ941" s="28"/>
      <c r="AR941" s="28"/>
      <c r="AX941" s="23"/>
      <c r="BE941" s="30"/>
      <c r="BZ941" s="31"/>
      <c r="CD941" s="33"/>
    </row>
    <row r="942" ht="15.75" customHeight="1">
      <c r="R942" s="11"/>
      <c r="S942" s="13"/>
      <c r="T942" s="11"/>
      <c r="U942" s="11"/>
      <c r="V942" s="11"/>
      <c r="W942" s="11"/>
      <c r="X942" s="11"/>
      <c r="Y942" s="1"/>
      <c r="AB942" s="210"/>
      <c r="AC942" s="21"/>
      <c r="AD942" s="1"/>
      <c r="AE942" s="23"/>
      <c r="AF942" s="23"/>
      <c r="AG942" s="23"/>
      <c r="AH942" s="23"/>
      <c r="AJ942" s="28"/>
      <c r="AK942" s="28"/>
      <c r="AM942" s="28"/>
      <c r="AN942" s="28"/>
      <c r="AO942" s="28"/>
      <c r="AQ942" s="28"/>
      <c r="AR942" s="28"/>
      <c r="AX942" s="23"/>
      <c r="BE942" s="30"/>
      <c r="BZ942" s="31"/>
      <c r="CD942" s="33"/>
    </row>
    <row r="943" ht="15.75" customHeight="1">
      <c r="R943" s="11"/>
      <c r="S943" s="13"/>
      <c r="T943" s="11"/>
      <c r="U943" s="11"/>
      <c r="V943" s="11"/>
      <c r="W943" s="11"/>
      <c r="X943" s="11"/>
      <c r="Y943" s="1"/>
      <c r="AB943" s="210"/>
      <c r="AC943" s="21"/>
      <c r="AD943" s="1"/>
      <c r="AE943" s="23"/>
      <c r="AF943" s="23"/>
      <c r="AG943" s="23"/>
      <c r="AH943" s="23"/>
      <c r="AJ943" s="28"/>
      <c r="AK943" s="28"/>
      <c r="AM943" s="28"/>
      <c r="AN943" s="28"/>
      <c r="AO943" s="28"/>
      <c r="AQ943" s="28"/>
      <c r="AR943" s="28"/>
      <c r="AX943" s="23"/>
      <c r="BE943" s="30"/>
      <c r="BZ943" s="31"/>
      <c r="CD943" s="33"/>
    </row>
    <row r="944" ht="15.75" customHeight="1">
      <c r="R944" s="11"/>
      <c r="S944" s="13"/>
      <c r="T944" s="11"/>
      <c r="U944" s="11"/>
      <c r="V944" s="11"/>
      <c r="W944" s="11"/>
      <c r="X944" s="11"/>
      <c r="Y944" s="1"/>
      <c r="AB944" s="210"/>
      <c r="AC944" s="21"/>
      <c r="AD944" s="1"/>
      <c r="AE944" s="23"/>
      <c r="AF944" s="23"/>
      <c r="AG944" s="23"/>
      <c r="AH944" s="23"/>
      <c r="AJ944" s="28"/>
      <c r="AK944" s="28"/>
      <c r="AM944" s="28"/>
      <c r="AN944" s="28"/>
      <c r="AO944" s="28"/>
      <c r="AQ944" s="28"/>
      <c r="AR944" s="28"/>
      <c r="AX944" s="23"/>
      <c r="BE944" s="30"/>
      <c r="BZ944" s="31"/>
      <c r="CD944" s="33"/>
    </row>
    <row r="945" ht="15.75" customHeight="1">
      <c r="R945" s="11"/>
      <c r="S945" s="13"/>
      <c r="T945" s="11"/>
      <c r="U945" s="11"/>
      <c r="V945" s="11"/>
      <c r="W945" s="11"/>
      <c r="X945" s="11"/>
      <c r="Y945" s="1"/>
      <c r="AB945" s="210"/>
      <c r="AC945" s="21"/>
      <c r="AD945" s="1"/>
      <c r="AE945" s="23"/>
      <c r="AF945" s="23"/>
      <c r="AG945" s="23"/>
      <c r="AH945" s="23"/>
      <c r="AJ945" s="28"/>
      <c r="AK945" s="28"/>
      <c r="AM945" s="28"/>
      <c r="AN945" s="28"/>
      <c r="AO945" s="28"/>
      <c r="AQ945" s="28"/>
      <c r="AR945" s="28"/>
      <c r="AX945" s="23"/>
      <c r="BE945" s="30"/>
      <c r="BZ945" s="31"/>
      <c r="CD945" s="33"/>
    </row>
    <row r="946" ht="15.75" customHeight="1">
      <c r="R946" s="11"/>
      <c r="S946" s="13"/>
      <c r="T946" s="11"/>
      <c r="U946" s="11"/>
      <c r="V946" s="11"/>
      <c r="W946" s="11"/>
      <c r="X946" s="11"/>
      <c r="Y946" s="1"/>
      <c r="AB946" s="210"/>
      <c r="AC946" s="21"/>
      <c r="AD946" s="1"/>
      <c r="AE946" s="23"/>
      <c r="AF946" s="23"/>
      <c r="AG946" s="23"/>
      <c r="AH946" s="23"/>
      <c r="AJ946" s="28"/>
      <c r="AK946" s="28"/>
      <c r="AM946" s="28"/>
      <c r="AN946" s="28"/>
      <c r="AO946" s="28"/>
      <c r="AQ946" s="28"/>
      <c r="AR946" s="28"/>
      <c r="AX946" s="23"/>
      <c r="BE946" s="30"/>
      <c r="BZ946" s="31"/>
      <c r="CD946" s="33"/>
    </row>
    <row r="947" ht="15.75" customHeight="1">
      <c r="R947" s="11"/>
      <c r="S947" s="13"/>
      <c r="T947" s="11"/>
      <c r="U947" s="11"/>
      <c r="V947" s="11"/>
      <c r="W947" s="11"/>
      <c r="X947" s="11"/>
      <c r="Y947" s="1"/>
      <c r="AB947" s="210"/>
      <c r="AC947" s="21"/>
      <c r="AD947" s="1"/>
      <c r="AE947" s="23"/>
      <c r="AF947" s="23"/>
      <c r="AG947" s="23"/>
      <c r="AH947" s="23"/>
      <c r="AJ947" s="28"/>
      <c r="AK947" s="28"/>
      <c r="AM947" s="28"/>
      <c r="AN947" s="28"/>
      <c r="AO947" s="28"/>
      <c r="AQ947" s="28"/>
      <c r="AR947" s="28"/>
      <c r="AX947" s="23"/>
      <c r="BE947" s="30"/>
      <c r="BZ947" s="31"/>
      <c r="CD947" s="33"/>
    </row>
    <row r="948" ht="15.75" customHeight="1">
      <c r="R948" s="11"/>
      <c r="S948" s="13"/>
      <c r="T948" s="11"/>
      <c r="U948" s="11"/>
      <c r="V948" s="11"/>
      <c r="W948" s="11"/>
      <c r="X948" s="11"/>
      <c r="Y948" s="1"/>
      <c r="AB948" s="210"/>
      <c r="AC948" s="21"/>
      <c r="AD948" s="1"/>
      <c r="AE948" s="23"/>
      <c r="AF948" s="23"/>
      <c r="AG948" s="23"/>
      <c r="AH948" s="23"/>
      <c r="AJ948" s="28"/>
      <c r="AK948" s="28"/>
      <c r="AM948" s="28"/>
      <c r="AN948" s="28"/>
      <c r="AO948" s="28"/>
      <c r="AQ948" s="28"/>
      <c r="AR948" s="28"/>
      <c r="AX948" s="23"/>
      <c r="BE948" s="30"/>
      <c r="BZ948" s="31"/>
      <c r="CD948" s="33"/>
    </row>
    <row r="949" ht="15.75" customHeight="1">
      <c r="R949" s="11"/>
      <c r="S949" s="13"/>
      <c r="T949" s="11"/>
      <c r="U949" s="11"/>
      <c r="V949" s="11"/>
      <c r="W949" s="11"/>
      <c r="X949" s="11"/>
      <c r="Y949" s="1"/>
      <c r="AB949" s="210"/>
      <c r="AC949" s="21"/>
      <c r="AD949" s="1"/>
      <c r="AE949" s="23"/>
      <c r="AF949" s="23"/>
      <c r="AG949" s="23"/>
      <c r="AH949" s="23"/>
      <c r="AJ949" s="28"/>
      <c r="AK949" s="28"/>
      <c r="AM949" s="28"/>
      <c r="AN949" s="28"/>
      <c r="AO949" s="28"/>
      <c r="AQ949" s="28"/>
      <c r="AR949" s="28"/>
      <c r="AX949" s="23"/>
      <c r="BE949" s="30"/>
      <c r="BZ949" s="31"/>
      <c r="CD949" s="33"/>
    </row>
    <row r="950" ht="15.75" customHeight="1">
      <c r="R950" s="11"/>
      <c r="S950" s="13"/>
      <c r="T950" s="11"/>
      <c r="U950" s="11"/>
      <c r="V950" s="11"/>
      <c r="W950" s="11"/>
      <c r="X950" s="11"/>
      <c r="Y950" s="1"/>
      <c r="AB950" s="210"/>
      <c r="AC950" s="21"/>
      <c r="AD950" s="1"/>
      <c r="AE950" s="23"/>
      <c r="AF950" s="23"/>
      <c r="AG950" s="23"/>
      <c r="AH950" s="23"/>
      <c r="AJ950" s="28"/>
      <c r="AK950" s="28"/>
      <c r="AM950" s="28"/>
      <c r="AN950" s="28"/>
      <c r="AO950" s="28"/>
      <c r="AQ950" s="28"/>
      <c r="AR950" s="28"/>
      <c r="AX950" s="23"/>
      <c r="BE950" s="30"/>
      <c r="BZ950" s="31"/>
      <c r="CD950" s="33"/>
    </row>
    <row r="951" ht="15.75" customHeight="1">
      <c r="R951" s="11"/>
      <c r="S951" s="13"/>
      <c r="T951" s="11"/>
      <c r="U951" s="11"/>
      <c r="V951" s="11"/>
      <c r="W951" s="11"/>
      <c r="X951" s="11"/>
      <c r="Y951" s="1"/>
      <c r="AB951" s="210"/>
      <c r="AC951" s="21"/>
      <c r="AD951" s="1"/>
      <c r="AE951" s="23"/>
      <c r="AF951" s="23"/>
      <c r="AG951" s="23"/>
      <c r="AH951" s="23"/>
      <c r="AJ951" s="28"/>
      <c r="AK951" s="28"/>
      <c r="AM951" s="28"/>
      <c r="AN951" s="28"/>
      <c r="AO951" s="28"/>
      <c r="AQ951" s="28"/>
      <c r="AR951" s="28"/>
      <c r="AX951" s="23"/>
      <c r="BE951" s="30"/>
      <c r="BZ951" s="31"/>
      <c r="CD951" s="33"/>
    </row>
    <row r="952" ht="15.75" customHeight="1">
      <c r="R952" s="11"/>
      <c r="S952" s="13"/>
      <c r="T952" s="11"/>
      <c r="U952" s="11"/>
      <c r="V952" s="11"/>
      <c r="W952" s="11"/>
      <c r="X952" s="11"/>
      <c r="Y952" s="1"/>
      <c r="AB952" s="210"/>
      <c r="AC952" s="21"/>
      <c r="AD952" s="1"/>
      <c r="AE952" s="23"/>
      <c r="AF952" s="23"/>
      <c r="AG952" s="23"/>
      <c r="AH952" s="23"/>
      <c r="AJ952" s="28"/>
      <c r="AK952" s="28"/>
      <c r="AM952" s="28"/>
      <c r="AN952" s="28"/>
      <c r="AO952" s="28"/>
      <c r="AQ952" s="28"/>
      <c r="AR952" s="28"/>
      <c r="AX952" s="23"/>
      <c r="BE952" s="30"/>
      <c r="BZ952" s="31"/>
      <c r="CD952" s="33"/>
    </row>
    <row r="953" ht="15.75" customHeight="1">
      <c r="R953" s="11"/>
      <c r="S953" s="13"/>
      <c r="T953" s="11"/>
      <c r="U953" s="11"/>
      <c r="V953" s="11"/>
      <c r="W953" s="11"/>
      <c r="X953" s="11"/>
      <c r="Y953" s="1"/>
      <c r="AB953" s="210"/>
      <c r="AC953" s="21"/>
      <c r="AD953" s="1"/>
      <c r="AE953" s="23"/>
      <c r="AF953" s="23"/>
      <c r="AG953" s="23"/>
      <c r="AH953" s="23"/>
      <c r="AJ953" s="28"/>
      <c r="AK953" s="28"/>
      <c r="AM953" s="28"/>
      <c r="AN953" s="28"/>
      <c r="AO953" s="28"/>
      <c r="AQ953" s="28"/>
      <c r="AR953" s="28"/>
      <c r="AX953" s="23"/>
      <c r="BE953" s="30"/>
      <c r="BZ953" s="31"/>
      <c r="CD953" s="33"/>
    </row>
    <row r="954" ht="15.75" customHeight="1">
      <c r="R954" s="11"/>
      <c r="S954" s="13"/>
      <c r="T954" s="11"/>
      <c r="U954" s="11"/>
      <c r="V954" s="11"/>
      <c r="W954" s="11"/>
      <c r="X954" s="11"/>
      <c r="Y954" s="1"/>
      <c r="AB954" s="210"/>
      <c r="AC954" s="21"/>
      <c r="AD954" s="1"/>
      <c r="AE954" s="23"/>
      <c r="AF954" s="23"/>
      <c r="AG954" s="23"/>
      <c r="AH954" s="23"/>
      <c r="AJ954" s="28"/>
      <c r="AK954" s="28"/>
      <c r="AM954" s="28"/>
      <c r="AN954" s="28"/>
      <c r="AO954" s="28"/>
      <c r="AQ954" s="28"/>
      <c r="AR954" s="28"/>
      <c r="AX954" s="23"/>
      <c r="BE954" s="30"/>
      <c r="BZ954" s="31"/>
      <c r="CD954" s="33"/>
    </row>
    <row r="955" ht="15.75" customHeight="1">
      <c r="R955" s="11"/>
      <c r="S955" s="13"/>
      <c r="T955" s="11"/>
      <c r="U955" s="11"/>
      <c r="V955" s="11"/>
      <c r="W955" s="11"/>
      <c r="X955" s="11"/>
      <c r="Y955" s="1"/>
      <c r="AB955" s="210"/>
      <c r="AC955" s="21"/>
      <c r="AD955" s="1"/>
      <c r="AE955" s="23"/>
      <c r="AF955" s="23"/>
      <c r="AG955" s="23"/>
      <c r="AH955" s="23"/>
      <c r="AJ955" s="28"/>
      <c r="AK955" s="28"/>
      <c r="AM955" s="28"/>
      <c r="AN955" s="28"/>
      <c r="AO955" s="28"/>
      <c r="AQ955" s="28"/>
      <c r="AR955" s="28"/>
      <c r="AX955" s="23"/>
      <c r="BE955" s="30"/>
      <c r="BZ955" s="31"/>
      <c r="CD955" s="33"/>
    </row>
    <row r="956" ht="15.75" customHeight="1">
      <c r="R956" s="11"/>
      <c r="S956" s="13"/>
      <c r="T956" s="11"/>
      <c r="U956" s="11"/>
      <c r="V956" s="11"/>
      <c r="W956" s="11"/>
      <c r="X956" s="11"/>
      <c r="Y956" s="1"/>
      <c r="AB956" s="210"/>
      <c r="AC956" s="21"/>
      <c r="AD956" s="1"/>
      <c r="AE956" s="23"/>
      <c r="AF956" s="23"/>
      <c r="AG956" s="23"/>
      <c r="AH956" s="23"/>
      <c r="AJ956" s="28"/>
      <c r="AK956" s="28"/>
      <c r="AM956" s="28"/>
      <c r="AN956" s="28"/>
      <c r="AO956" s="28"/>
      <c r="AQ956" s="28"/>
      <c r="AR956" s="28"/>
      <c r="AX956" s="23"/>
      <c r="BE956" s="30"/>
      <c r="BZ956" s="31"/>
      <c r="CD956" s="33"/>
    </row>
    <row r="957" ht="15.75" customHeight="1">
      <c r="R957" s="11"/>
      <c r="S957" s="13"/>
      <c r="T957" s="11"/>
      <c r="U957" s="11"/>
      <c r="V957" s="11"/>
      <c r="W957" s="11"/>
      <c r="X957" s="11"/>
      <c r="Y957" s="1"/>
      <c r="AB957" s="210"/>
      <c r="AC957" s="21"/>
      <c r="AD957" s="1"/>
      <c r="AE957" s="23"/>
      <c r="AF957" s="23"/>
      <c r="AG957" s="23"/>
      <c r="AH957" s="23"/>
      <c r="AJ957" s="28"/>
      <c r="AK957" s="28"/>
      <c r="AM957" s="28"/>
      <c r="AN957" s="28"/>
      <c r="AO957" s="28"/>
      <c r="AQ957" s="28"/>
      <c r="AR957" s="28"/>
      <c r="AX957" s="23"/>
      <c r="BE957" s="30"/>
      <c r="BZ957" s="31"/>
      <c r="CD957" s="33"/>
    </row>
    <row r="958" ht="15.75" customHeight="1">
      <c r="R958" s="11"/>
      <c r="S958" s="13"/>
      <c r="T958" s="11"/>
      <c r="U958" s="11"/>
      <c r="V958" s="11"/>
      <c r="W958" s="11"/>
      <c r="X958" s="11"/>
      <c r="Y958" s="1"/>
      <c r="AB958" s="210"/>
      <c r="AC958" s="21"/>
      <c r="AD958" s="1"/>
      <c r="AE958" s="23"/>
      <c r="AF958" s="23"/>
      <c r="AG958" s="23"/>
      <c r="AH958" s="23"/>
      <c r="AJ958" s="28"/>
      <c r="AK958" s="28"/>
      <c r="AM958" s="28"/>
      <c r="AN958" s="28"/>
      <c r="AO958" s="28"/>
      <c r="AQ958" s="28"/>
      <c r="AR958" s="28"/>
      <c r="AX958" s="23"/>
      <c r="BE958" s="30"/>
      <c r="BZ958" s="31"/>
      <c r="CD958" s="33"/>
    </row>
    <row r="959" ht="15.75" customHeight="1">
      <c r="R959" s="11"/>
      <c r="S959" s="13"/>
      <c r="T959" s="11"/>
      <c r="U959" s="11"/>
      <c r="V959" s="11"/>
      <c r="W959" s="11"/>
      <c r="X959" s="11"/>
      <c r="Y959" s="1"/>
      <c r="AB959" s="210"/>
      <c r="AC959" s="21"/>
      <c r="AD959" s="1"/>
      <c r="AE959" s="23"/>
      <c r="AF959" s="23"/>
      <c r="AG959" s="23"/>
      <c r="AH959" s="23"/>
      <c r="AJ959" s="28"/>
      <c r="AK959" s="28"/>
      <c r="AM959" s="28"/>
      <c r="AN959" s="28"/>
      <c r="AO959" s="28"/>
      <c r="AQ959" s="28"/>
      <c r="AR959" s="28"/>
      <c r="AX959" s="23"/>
      <c r="BE959" s="30"/>
      <c r="BZ959" s="31"/>
      <c r="CD959" s="33"/>
    </row>
    <row r="960" ht="15.75" customHeight="1">
      <c r="R960" s="11"/>
      <c r="S960" s="13"/>
      <c r="T960" s="11"/>
      <c r="U960" s="11"/>
      <c r="V960" s="11"/>
      <c r="W960" s="11"/>
      <c r="X960" s="11"/>
      <c r="Y960" s="1"/>
      <c r="AB960" s="210"/>
      <c r="AC960" s="21"/>
      <c r="AD960" s="1"/>
      <c r="AE960" s="23"/>
      <c r="AF960" s="23"/>
      <c r="AG960" s="23"/>
      <c r="AH960" s="23"/>
      <c r="AJ960" s="28"/>
      <c r="AK960" s="28"/>
      <c r="AM960" s="28"/>
      <c r="AN960" s="28"/>
      <c r="AO960" s="28"/>
      <c r="AQ960" s="28"/>
      <c r="AR960" s="28"/>
      <c r="AX960" s="23"/>
      <c r="BE960" s="30"/>
      <c r="BZ960" s="31"/>
      <c r="CD960" s="33"/>
    </row>
    <row r="961" ht="15.75" customHeight="1">
      <c r="R961" s="11"/>
      <c r="S961" s="13"/>
      <c r="T961" s="11"/>
      <c r="U961" s="11"/>
      <c r="V961" s="11"/>
      <c r="W961" s="11"/>
      <c r="X961" s="11"/>
      <c r="Y961" s="1"/>
      <c r="AB961" s="210"/>
      <c r="AC961" s="21"/>
      <c r="AD961" s="1"/>
      <c r="AE961" s="23"/>
      <c r="AF961" s="23"/>
      <c r="AG961" s="23"/>
      <c r="AH961" s="23"/>
      <c r="AJ961" s="28"/>
      <c r="AK961" s="28"/>
      <c r="AM961" s="28"/>
      <c r="AN961" s="28"/>
      <c r="AO961" s="28"/>
      <c r="AQ961" s="28"/>
      <c r="AR961" s="28"/>
      <c r="AX961" s="23"/>
      <c r="BE961" s="30"/>
      <c r="BZ961" s="31"/>
      <c r="CD961" s="33"/>
    </row>
    <row r="962" ht="15.75" customHeight="1">
      <c r="R962" s="11"/>
      <c r="S962" s="13"/>
      <c r="T962" s="11"/>
      <c r="U962" s="11"/>
      <c r="V962" s="11"/>
      <c r="W962" s="11"/>
      <c r="X962" s="11"/>
      <c r="Y962" s="1"/>
      <c r="AB962" s="210"/>
      <c r="AC962" s="21"/>
      <c r="AD962" s="1"/>
      <c r="AE962" s="23"/>
      <c r="AF962" s="23"/>
      <c r="AG962" s="23"/>
      <c r="AH962" s="23"/>
      <c r="AJ962" s="28"/>
      <c r="AK962" s="28"/>
      <c r="AM962" s="28"/>
      <c r="AN962" s="28"/>
      <c r="AO962" s="28"/>
      <c r="AQ962" s="28"/>
      <c r="AR962" s="28"/>
      <c r="AX962" s="23"/>
      <c r="BE962" s="30"/>
      <c r="BZ962" s="31"/>
      <c r="CD962" s="33"/>
    </row>
    <row r="963" ht="15.75" customHeight="1">
      <c r="R963" s="11"/>
      <c r="S963" s="13"/>
      <c r="T963" s="11"/>
      <c r="U963" s="11"/>
      <c r="V963" s="11"/>
      <c r="W963" s="11"/>
      <c r="X963" s="11"/>
      <c r="Y963" s="1"/>
      <c r="AB963" s="210"/>
      <c r="AC963" s="21"/>
      <c r="AD963" s="1"/>
      <c r="AE963" s="23"/>
      <c r="AF963" s="23"/>
      <c r="AG963" s="23"/>
      <c r="AH963" s="23"/>
      <c r="AJ963" s="28"/>
      <c r="AK963" s="28"/>
      <c r="AM963" s="28"/>
      <c r="AN963" s="28"/>
      <c r="AO963" s="28"/>
      <c r="AQ963" s="28"/>
      <c r="AR963" s="28"/>
      <c r="AX963" s="23"/>
      <c r="BE963" s="30"/>
      <c r="BZ963" s="31"/>
      <c r="CD963" s="33"/>
    </row>
    <row r="964" ht="15.75" customHeight="1">
      <c r="R964" s="11"/>
      <c r="S964" s="13"/>
      <c r="T964" s="11"/>
      <c r="U964" s="11"/>
      <c r="V964" s="11"/>
      <c r="W964" s="11"/>
      <c r="X964" s="11"/>
      <c r="Y964" s="1"/>
      <c r="AB964" s="210"/>
      <c r="AC964" s="21"/>
      <c r="AD964" s="1"/>
      <c r="AE964" s="23"/>
      <c r="AF964" s="23"/>
      <c r="AG964" s="23"/>
      <c r="AH964" s="23"/>
      <c r="AJ964" s="28"/>
      <c r="AK964" s="28"/>
      <c r="AM964" s="28"/>
      <c r="AN964" s="28"/>
      <c r="AO964" s="28"/>
      <c r="AQ964" s="28"/>
      <c r="AR964" s="28"/>
      <c r="AX964" s="23"/>
      <c r="BE964" s="30"/>
      <c r="BZ964" s="31"/>
      <c r="CD964" s="33"/>
    </row>
    <row r="965" ht="15.75" customHeight="1">
      <c r="R965" s="11"/>
      <c r="S965" s="13"/>
      <c r="T965" s="11"/>
      <c r="U965" s="11"/>
      <c r="V965" s="11"/>
      <c r="W965" s="11"/>
      <c r="X965" s="11"/>
      <c r="Y965" s="1"/>
      <c r="AB965" s="210"/>
      <c r="AC965" s="21"/>
      <c r="AD965" s="1"/>
      <c r="AE965" s="23"/>
      <c r="AF965" s="23"/>
      <c r="AG965" s="23"/>
      <c r="AH965" s="23"/>
      <c r="AJ965" s="28"/>
      <c r="AK965" s="28"/>
      <c r="AM965" s="28"/>
      <c r="AN965" s="28"/>
      <c r="AO965" s="28"/>
      <c r="AQ965" s="28"/>
      <c r="AR965" s="28"/>
      <c r="AX965" s="23"/>
      <c r="BE965" s="30"/>
      <c r="BZ965" s="31"/>
      <c r="CD965" s="33"/>
    </row>
    <row r="966" ht="15.75" customHeight="1">
      <c r="R966" s="11"/>
      <c r="S966" s="13"/>
      <c r="T966" s="11"/>
      <c r="U966" s="11"/>
      <c r="V966" s="11"/>
      <c r="W966" s="11"/>
      <c r="X966" s="11"/>
      <c r="Y966" s="1"/>
      <c r="AB966" s="210"/>
      <c r="AC966" s="21"/>
      <c r="AD966" s="1"/>
      <c r="AE966" s="23"/>
      <c r="AF966" s="23"/>
      <c r="AG966" s="23"/>
      <c r="AH966" s="23"/>
      <c r="AJ966" s="28"/>
      <c r="AK966" s="28"/>
      <c r="AM966" s="28"/>
      <c r="AN966" s="28"/>
      <c r="AO966" s="28"/>
      <c r="AQ966" s="28"/>
      <c r="AR966" s="28"/>
      <c r="AX966" s="23"/>
      <c r="BE966" s="30"/>
      <c r="BZ966" s="31"/>
      <c r="CD966" s="33"/>
    </row>
    <row r="967" ht="15.75" customHeight="1">
      <c r="R967" s="11"/>
      <c r="S967" s="13"/>
      <c r="T967" s="11"/>
      <c r="U967" s="11"/>
      <c r="V967" s="11"/>
      <c r="W967" s="11"/>
      <c r="X967" s="11"/>
      <c r="Y967" s="1"/>
      <c r="AB967" s="210"/>
      <c r="AC967" s="21"/>
      <c r="AD967" s="1"/>
      <c r="AE967" s="23"/>
      <c r="AF967" s="23"/>
      <c r="AG967" s="23"/>
      <c r="AH967" s="23"/>
      <c r="AJ967" s="28"/>
      <c r="AK967" s="28"/>
      <c r="AM967" s="28"/>
      <c r="AN967" s="28"/>
      <c r="AO967" s="28"/>
      <c r="AQ967" s="28"/>
      <c r="AR967" s="28"/>
      <c r="AX967" s="23"/>
      <c r="BE967" s="30"/>
      <c r="BZ967" s="31"/>
      <c r="CD967" s="33"/>
    </row>
    <row r="968" ht="15.75" customHeight="1">
      <c r="R968" s="11"/>
      <c r="S968" s="13"/>
      <c r="T968" s="11"/>
      <c r="U968" s="11"/>
      <c r="V968" s="11"/>
      <c r="W968" s="11"/>
      <c r="X968" s="11"/>
      <c r="Y968" s="1"/>
      <c r="AB968" s="210"/>
      <c r="AC968" s="21"/>
      <c r="AD968" s="1"/>
      <c r="AE968" s="23"/>
      <c r="AF968" s="23"/>
      <c r="AG968" s="23"/>
      <c r="AH968" s="23"/>
      <c r="AJ968" s="28"/>
      <c r="AK968" s="28"/>
      <c r="AM968" s="28"/>
      <c r="AN968" s="28"/>
      <c r="AO968" s="28"/>
      <c r="AQ968" s="28"/>
      <c r="AR968" s="28"/>
      <c r="AX968" s="23"/>
      <c r="BE968" s="30"/>
      <c r="BZ968" s="31"/>
      <c r="CD968" s="33"/>
    </row>
    <row r="969" ht="15.75" customHeight="1">
      <c r="R969" s="11"/>
      <c r="S969" s="13"/>
      <c r="T969" s="11"/>
      <c r="U969" s="11"/>
      <c r="V969" s="11"/>
      <c r="W969" s="11"/>
      <c r="X969" s="11"/>
      <c r="Y969" s="1"/>
      <c r="AB969" s="210"/>
      <c r="AC969" s="21"/>
      <c r="AD969" s="1"/>
      <c r="AE969" s="23"/>
      <c r="AF969" s="23"/>
      <c r="AG969" s="23"/>
      <c r="AH969" s="23"/>
      <c r="AJ969" s="28"/>
      <c r="AK969" s="28"/>
      <c r="AM969" s="28"/>
      <c r="AN969" s="28"/>
      <c r="AO969" s="28"/>
      <c r="AQ969" s="28"/>
      <c r="AR969" s="28"/>
      <c r="AX969" s="23"/>
      <c r="BE969" s="30"/>
      <c r="BZ969" s="31"/>
      <c r="CD969" s="33"/>
    </row>
    <row r="970" ht="15.75" customHeight="1">
      <c r="R970" s="11"/>
      <c r="S970" s="13"/>
      <c r="T970" s="11"/>
      <c r="U970" s="11"/>
      <c r="V970" s="11"/>
      <c r="W970" s="11"/>
      <c r="X970" s="11"/>
      <c r="Y970" s="1"/>
      <c r="AB970" s="210"/>
      <c r="AC970" s="21"/>
      <c r="AD970" s="1"/>
      <c r="AE970" s="23"/>
      <c r="AF970" s="23"/>
      <c r="AG970" s="23"/>
      <c r="AH970" s="23"/>
      <c r="AJ970" s="28"/>
      <c r="AK970" s="28"/>
      <c r="AM970" s="28"/>
      <c r="AN970" s="28"/>
      <c r="AO970" s="28"/>
      <c r="AQ970" s="28"/>
      <c r="AR970" s="28"/>
      <c r="AX970" s="23"/>
      <c r="BE970" s="30"/>
      <c r="BZ970" s="31"/>
      <c r="CD970" s="33"/>
    </row>
    <row r="971" ht="15.75" customHeight="1">
      <c r="R971" s="11"/>
      <c r="S971" s="13"/>
      <c r="T971" s="11"/>
      <c r="U971" s="11"/>
      <c r="V971" s="11"/>
      <c r="W971" s="11"/>
      <c r="X971" s="11"/>
      <c r="Y971" s="1"/>
      <c r="AB971" s="210"/>
      <c r="AC971" s="21"/>
      <c r="AD971" s="1"/>
      <c r="AE971" s="23"/>
      <c r="AF971" s="23"/>
      <c r="AG971" s="23"/>
      <c r="AH971" s="23"/>
      <c r="AJ971" s="28"/>
      <c r="AK971" s="28"/>
      <c r="AM971" s="28"/>
      <c r="AN971" s="28"/>
      <c r="AO971" s="28"/>
      <c r="AQ971" s="28"/>
      <c r="AR971" s="28"/>
      <c r="AX971" s="23"/>
      <c r="BE971" s="30"/>
      <c r="BZ971" s="31"/>
      <c r="CD971" s="33"/>
    </row>
    <row r="972" ht="15.75" customHeight="1">
      <c r="R972" s="11"/>
      <c r="S972" s="13"/>
      <c r="T972" s="11"/>
      <c r="U972" s="11"/>
      <c r="V972" s="11"/>
      <c r="W972" s="11"/>
      <c r="X972" s="11"/>
      <c r="Y972" s="1"/>
      <c r="AB972" s="210"/>
      <c r="AC972" s="21"/>
      <c r="AD972" s="1"/>
      <c r="AE972" s="23"/>
      <c r="AF972" s="23"/>
      <c r="AG972" s="23"/>
      <c r="AH972" s="23"/>
      <c r="AJ972" s="28"/>
      <c r="AK972" s="28"/>
      <c r="AM972" s="28"/>
      <c r="AN972" s="28"/>
      <c r="AO972" s="28"/>
      <c r="AQ972" s="28"/>
      <c r="AR972" s="28"/>
      <c r="AX972" s="23"/>
      <c r="BE972" s="30"/>
      <c r="BZ972" s="31"/>
      <c r="CD972" s="33"/>
    </row>
    <row r="973" ht="15.75" customHeight="1">
      <c r="R973" s="11"/>
      <c r="S973" s="13"/>
      <c r="T973" s="11"/>
      <c r="U973" s="11"/>
      <c r="V973" s="11"/>
      <c r="W973" s="11"/>
      <c r="X973" s="11"/>
      <c r="Y973" s="1"/>
      <c r="AB973" s="210"/>
      <c r="AC973" s="21"/>
      <c r="AD973" s="1"/>
      <c r="AE973" s="23"/>
      <c r="AF973" s="23"/>
      <c r="AG973" s="23"/>
      <c r="AH973" s="23"/>
      <c r="AJ973" s="28"/>
      <c r="AK973" s="28"/>
      <c r="AM973" s="28"/>
      <c r="AN973" s="28"/>
      <c r="AO973" s="28"/>
      <c r="AQ973" s="28"/>
      <c r="AR973" s="28"/>
      <c r="AX973" s="23"/>
      <c r="BE973" s="30"/>
      <c r="BZ973" s="31"/>
      <c r="CD973" s="33"/>
    </row>
    <row r="974" ht="15.75" customHeight="1">
      <c r="R974" s="11"/>
      <c r="S974" s="13"/>
      <c r="T974" s="11"/>
      <c r="U974" s="11"/>
      <c r="V974" s="11"/>
      <c r="W974" s="11"/>
      <c r="X974" s="11"/>
      <c r="Y974" s="1"/>
      <c r="AB974" s="210"/>
      <c r="AC974" s="21"/>
      <c r="AD974" s="1"/>
      <c r="AE974" s="23"/>
      <c r="AF974" s="23"/>
      <c r="AG974" s="23"/>
      <c r="AH974" s="23"/>
      <c r="AJ974" s="28"/>
      <c r="AK974" s="28"/>
      <c r="AM974" s="28"/>
      <c r="AN974" s="28"/>
      <c r="AO974" s="28"/>
      <c r="AQ974" s="28"/>
      <c r="AR974" s="28"/>
      <c r="AX974" s="23"/>
      <c r="BE974" s="30"/>
      <c r="BZ974" s="31"/>
      <c r="CD974" s="33"/>
    </row>
    <row r="975" ht="15.75" customHeight="1">
      <c r="R975" s="11"/>
      <c r="S975" s="13"/>
      <c r="T975" s="11"/>
      <c r="U975" s="11"/>
      <c r="V975" s="11"/>
      <c r="W975" s="11"/>
      <c r="X975" s="11"/>
      <c r="Y975" s="1"/>
      <c r="AB975" s="210"/>
      <c r="AC975" s="21"/>
      <c r="AD975" s="1"/>
      <c r="AE975" s="23"/>
      <c r="AF975" s="23"/>
      <c r="AG975" s="23"/>
      <c r="AH975" s="23"/>
      <c r="AJ975" s="28"/>
      <c r="AK975" s="28"/>
      <c r="AM975" s="28"/>
      <c r="AN975" s="28"/>
      <c r="AO975" s="28"/>
      <c r="AQ975" s="28"/>
      <c r="AR975" s="28"/>
      <c r="AX975" s="23"/>
      <c r="BE975" s="30"/>
      <c r="BZ975" s="31"/>
      <c r="CD975" s="33"/>
    </row>
    <row r="976" ht="15.75" customHeight="1">
      <c r="R976" s="11"/>
      <c r="S976" s="13"/>
      <c r="T976" s="11"/>
      <c r="U976" s="11"/>
      <c r="V976" s="11"/>
      <c r="W976" s="11"/>
      <c r="X976" s="11"/>
      <c r="Y976" s="1"/>
      <c r="AB976" s="210"/>
      <c r="AC976" s="21"/>
      <c r="AD976" s="1"/>
      <c r="AE976" s="23"/>
      <c r="AF976" s="23"/>
      <c r="AG976" s="23"/>
      <c r="AH976" s="23"/>
      <c r="AJ976" s="28"/>
      <c r="AK976" s="28"/>
      <c r="AM976" s="28"/>
      <c r="AN976" s="28"/>
      <c r="AO976" s="28"/>
      <c r="AQ976" s="28"/>
      <c r="AR976" s="28"/>
      <c r="AX976" s="23"/>
      <c r="BE976" s="30"/>
      <c r="BZ976" s="31"/>
      <c r="CD976" s="33"/>
    </row>
    <row r="977" ht="15.75" customHeight="1">
      <c r="R977" s="11"/>
      <c r="S977" s="13"/>
      <c r="T977" s="11"/>
      <c r="U977" s="11"/>
      <c r="V977" s="11"/>
      <c r="W977" s="11"/>
      <c r="X977" s="11"/>
      <c r="Y977" s="1"/>
      <c r="AB977" s="210"/>
      <c r="AC977" s="21"/>
      <c r="AD977" s="1"/>
      <c r="AE977" s="23"/>
      <c r="AF977" s="23"/>
      <c r="AG977" s="23"/>
      <c r="AH977" s="23"/>
      <c r="AJ977" s="28"/>
      <c r="AK977" s="28"/>
      <c r="AM977" s="28"/>
      <c r="AN977" s="28"/>
      <c r="AO977" s="28"/>
      <c r="AQ977" s="28"/>
      <c r="AR977" s="28"/>
      <c r="AX977" s="23"/>
      <c r="BE977" s="30"/>
      <c r="BZ977" s="31"/>
      <c r="CD977" s="33"/>
    </row>
    <row r="978" ht="15.75" customHeight="1">
      <c r="R978" s="11"/>
      <c r="S978" s="13"/>
      <c r="T978" s="11"/>
      <c r="U978" s="11"/>
      <c r="V978" s="11"/>
      <c r="W978" s="11"/>
      <c r="X978" s="11"/>
      <c r="Y978" s="1"/>
      <c r="AB978" s="210"/>
      <c r="AC978" s="21"/>
      <c r="AD978" s="1"/>
      <c r="AE978" s="23"/>
      <c r="AF978" s="23"/>
      <c r="AG978" s="23"/>
      <c r="AH978" s="23"/>
      <c r="AJ978" s="28"/>
      <c r="AK978" s="28"/>
      <c r="AM978" s="28"/>
      <c r="AN978" s="28"/>
      <c r="AO978" s="28"/>
      <c r="AQ978" s="28"/>
      <c r="AR978" s="28"/>
      <c r="AX978" s="23"/>
      <c r="BE978" s="30"/>
      <c r="BZ978" s="31"/>
      <c r="CD978" s="33"/>
    </row>
    <row r="979" ht="15.75" customHeight="1">
      <c r="R979" s="11"/>
      <c r="S979" s="13"/>
      <c r="T979" s="11"/>
      <c r="U979" s="11"/>
      <c r="V979" s="11"/>
      <c r="W979" s="11"/>
      <c r="X979" s="11"/>
      <c r="Y979" s="1"/>
      <c r="AB979" s="210"/>
      <c r="AC979" s="21"/>
      <c r="AD979" s="1"/>
      <c r="AE979" s="23"/>
      <c r="AF979" s="23"/>
      <c r="AG979" s="23"/>
      <c r="AH979" s="23"/>
      <c r="AJ979" s="28"/>
      <c r="AK979" s="28"/>
      <c r="AM979" s="28"/>
      <c r="AN979" s="28"/>
      <c r="AO979" s="28"/>
      <c r="AQ979" s="28"/>
      <c r="AR979" s="28"/>
      <c r="AX979" s="23"/>
      <c r="BE979" s="30"/>
      <c r="BZ979" s="31"/>
      <c r="CD979" s="33"/>
    </row>
    <row r="980" ht="15.75" customHeight="1">
      <c r="R980" s="11"/>
      <c r="S980" s="13"/>
      <c r="T980" s="11"/>
      <c r="U980" s="11"/>
      <c r="V980" s="11"/>
      <c r="W980" s="11"/>
      <c r="X980" s="11"/>
      <c r="Y980" s="1"/>
      <c r="AB980" s="210"/>
      <c r="AC980" s="21"/>
      <c r="AD980" s="1"/>
      <c r="AE980" s="23"/>
      <c r="AF980" s="23"/>
      <c r="AG980" s="23"/>
      <c r="AH980" s="23"/>
      <c r="AJ980" s="28"/>
      <c r="AK980" s="28"/>
      <c r="AM980" s="28"/>
      <c r="AN980" s="28"/>
      <c r="AO980" s="28"/>
      <c r="AQ980" s="28"/>
      <c r="AR980" s="28"/>
      <c r="AX980" s="23"/>
      <c r="BE980" s="30"/>
      <c r="BZ980" s="31"/>
      <c r="CD980" s="33"/>
    </row>
    <row r="981" ht="15.75" customHeight="1">
      <c r="R981" s="11"/>
      <c r="S981" s="13"/>
      <c r="T981" s="11"/>
      <c r="U981" s="11"/>
      <c r="V981" s="11"/>
      <c r="W981" s="11"/>
      <c r="X981" s="11"/>
      <c r="Y981" s="1"/>
      <c r="AB981" s="210"/>
      <c r="AC981" s="21"/>
      <c r="AD981" s="1"/>
      <c r="AE981" s="23"/>
      <c r="AF981" s="23"/>
      <c r="AG981" s="23"/>
      <c r="AH981" s="23"/>
      <c r="AJ981" s="28"/>
      <c r="AK981" s="28"/>
      <c r="AM981" s="28"/>
      <c r="AN981" s="28"/>
      <c r="AO981" s="28"/>
      <c r="AQ981" s="28"/>
      <c r="AR981" s="28"/>
      <c r="AX981" s="23"/>
      <c r="BE981" s="30"/>
      <c r="BZ981" s="31"/>
      <c r="CD981" s="33"/>
    </row>
    <row r="982" ht="15.75" customHeight="1">
      <c r="R982" s="11"/>
      <c r="S982" s="13"/>
      <c r="T982" s="11"/>
      <c r="U982" s="11"/>
      <c r="V982" s="11"/>
      <c r="W982" s="11"/>
      <c r="X982" s="11"/>
      <c r="Y982" s="1"/>
      <c r="AB982" s="210"/>
      <c r="AC982" s="21"/>
      <c r="AD982" s="1"/>
      <c r="AE982" s="23"/>
      <c r="AF982" s="23"/>
      <c r="AG982" s="23"/>
      <c r="AH982" s="23"/>
      <c r="AJ982" s="28"/>
      <c r="AK982" s="28"/>
      <c r="AM982" s="28"/>
      <c r="AN982" s="28"/>
      <c r="AO982" s="28"/>
      <c r="AQ982" s="28"/>
      <c r="AR982" s="28"/>
      <c r="AX982" s="23"/>
      <c r="BE982" s="30"/>
      <c r="BZ982" s="31"/>
      <c r="CD982" s="33"/>
    </row>
    <row r="983" ht="15.75" customHeight="1">
      <c r="R983" s="11"/>
      <c r="S983" s="13"/>
      <c r="T983" s="11"/>
      <c r="U983" s="11"/>
      <c r="V983" s="11"/>
      <c r="W983" s="11"/>
      <c r="X983" s="11"/>
      <c r="Y983" s="1"/>
      <c r="AB983" s="210"/>
      <c r="AC983" s="21"/>
      <c r="AD983" s="1"/>
      <c r="AE983" s="23"/>
      <c r="AF983" s="23"/>
      <c r="AG983" s="23"/>
      <c r="AH983" s="23"/>
      <c r="AJ983" s="28"/>
      <c r="AK983" s="28"/>
      <c r="AM983" s="28"/>
      <c r="AN983" s="28"/>
      <c r="AO983" s="28"/>
      <c r="AQ983" s="28"/>
      <c r="AR983" s="28"/>
      <c r="AX983" s="23"/>
      <c r="BE983" s="30"/>
      <c r="BZ983" s="31"/>
      <c r="CD983" s="33"/>
    </row>
    <row r="984" ht="15.75" customHeight="1">
      <c r="R984" s="11"/>
      <c r="S984" s="13"/>
      <c r="T984" s="11"/>
      <c r="U984" s="11"/>
      <c r="V984" s="11"/>
      <c r="W984" s="11"/>
      <c r="X984" s="11"/>
      <c r="Y984" s="1"/>
      <c r="AB984" s="210"/>
      <c r="AC984" s="21"/>
      <c r="AD984" s="1"/>
      <c r="AE984" s="23"/>
      <c r="AF984" s="23"/>
      <c r="AG984" s="23"/>
      <c r="AH984" s="23"/>
      <c r="AJ984" s="28"/>
      <c r="AK984" s="28"/>
      <c r="AM984" s="28"/>
      <c r="AN984" s="28"/>
      <c r="AO984" s="28"/>
      <c r="AQ984" s="28"/>
      <c r="AR984" s="28"/>
      <c r="AX984" s="23"/>
      <c r="BE984" s="30"/>
      <c r="BZ984" s="31"/>
      <c r="CD984" s="33"/>
    </row>
    <row r="985" ht="15.75" customHeight="1">
      <c r="R985" s="11"/>
      <c r="S985" s="13"/>
      <c r="T985" s="11"/>
      <c r="U985" s="11"/>
      <c r="V985" s="11"/>
      <c r="W985" s="11"/>
      <c r="X985" s="11"/>
      <c r="Y985" s="1"/>
      <c r="AB985" s="210"/>
      <c r="AC985" s="21"/>
      <c r="AD985" s="1"/>
      <c r="AE985" s="23"/>
      <c r="AF985" s="23"/>
      <c r="AG985" s="23"/>
      <c r="AH985" s="23"/>
      <c r="AJ985" s="28"/>
      <c r="AK985" s="28"/>
      <c r="AM985" s="28"/>
      <c r="AN985" s="28"/>
      <c r="AO985" s="28"/>
      <c r="AQ985" s="28"/>
      <c r="AR985" s="28"/>
      <c r="AX985" s="23"/>
      <c r="BE985" s="30"/>
      <c r="BZ985" s="31"/>
      <c r="CD985" s="33"/>
    </row>
    <row r="986" ht="15.75" customHeight="1">
      <c r="R986" s="11"/>
      <c r="S986" s="13"/>
      <c r="T986" s="11"/>
      <c r="U986" s="11"/>
      <c r="V986" s="11"/>
      <c r="W986" s="11"/>
      <c r="X986" s="11"/>
      <c r="Y986" s="1"/>
      <c r="AB986" s="210"/>
      <c r="AC986" s="21"/>
      <c r="AD986" s="1"/>
      <c r="AE986" s="23"/>
      <c r="AF986" s="23"/>
      <c r="AG986" s="23"/>
      <c r="AH986" s="23"/>
      <c r="AJ986" s="28"/>
      <c r="AK986" s="28"/>
      <c r="AM986" s="28"/>
      <c r="AN986" s="28"/>
      <c r="AO986" s="28"/>
      <c r="AQ986" s="28"/>
      <c r="AR986" s="28"/>
      <c r="AX986" s="23"/>
      <c r="BE986" s="30"/>
      <c r="BZ986" s="31"/>
      <c r="CD986" s="33"/>
    </row>
    <row r="987" ht="15.75" customHeight="1">
      <c r="R987" s="11"/>
      <c r="S987" s="13"/>
      <c r="T987" s="11"/>
      <c r="U987" s="11"/>
      <c r="V987" s="11"/>
      <c r="W987" s="11"/>
      <c r="X987" s="11"/>
      <c r="Y987" s="1"/>
      <c r="AB987" s="210"/>
      <c r="AC987" s="21"/>
      <c r="AD987" s="1"/>
      <c r="AE987" s="23"/>
      <c r="AF987" s="23"/>
      <c r="AG987" s="23"/>
      <c r="AH987" s="23"/>
      <c r="AJ987" s="28"/>
      <c r="AK987" s="28"/>
      <c r="AM987" s="28"/>
      <c r="AN987" s="28"/>
      <c r="AO987" s="28"/>
      <c r="AQ987" s="28"/>
      <c r="AR987" s="28"/>
      <c r="AX987" s="23"/>
      <c r="BE987" s="30"/>
      <c r="BZ987" s="31"/>
      <c r="CD987" s="33"/>
    </row>
    <row r="988" ht="15.75" customHeight="1">
      <c r="R988" s="11"/>
      <c r="S988" s="13"/>
      <c r="T988" s="11"/>
      <c r="U988" s="11"/>
      <c r="V988" s="11"/>
      <c r="W988" s="11"/>
      <c r="X988" s="11"/>
      <c r="Y988" s="1"/>
      <c r="AB988" s="210"/>
      <c r="AC988" s="21"/>
      <c r="AD988" s="1"/>
      <c r="AE988" s="23"/>
      <c r="AF988" s="23"/>
      <c r="AG988" s="23"/>
      <c r="AH988" s="23"/>
      <c r="AJ988" s="28"/>
      <c r="AK988" s="28"/>
      <c r="AM988" s="28"/>
      <c r="AN988" s="28"/>
      <c r="AO988" s="28"/>
      <c r="AQ988" s="28"/>
      <c r="AR988" s="28"/>
      <c r="AX988" s="23"/>
      <c r="BE988" s="30"/>
      <c r="BZ988" s="31"/>
      <c r="CD988" s="33"/>
    </row>
    <row r="989" ht="15.75" customHeight="1">
      <c r="R989" s="11"/>
      <c r="S989" s="13"/>
      <c r="T989" s="11"/>
      <c r="U989" s="11"/>
      <c r="V989" s="11"/>
      <c r="W989" s="11"/>
      <c r="X989" s="11"/>
      <c r="Y989" s="1"/>
      <c r="AB989" s="210"/>
      <c r="AC989" s="21"/>
      <c r="AD989" s="1"/>
      <c r="AE989" s="23"/>
      <c r="AF989" s="23"/>
      <c r="AG989" s="23"/>
      <c r="AH989" s="23"/>
      <c r="AJ989" s="28"/>
      <c r="AK989" s="28"/>
      <c r="AM989" s="28"/>
      <c r="AN989" s="28"/>
      <c r="AO989" s="28"/>
      <c r="AQ989" s="28"/>
      <c r="AR989" s="28"/>
      <c r="AX989" s="23"/>
      <c r="BE989" s="30"/>
      <c r="BZ989" s="31"/>
      <c r="CD989" s="33"/>
    </row>
    <row r="990" ht="15.75" customHeight="1">
      <c r="R990" s="11"/>
      <c r="S990" s="13"/>
      <c r="T990" s="11"/>
      <c r="U990" s="11"/>
      <c r="V990" s="11"/>
      <c r="W990" s="11"/>
      <c r="X990" s="11"/>
      <c r="Y990" s="1"/>
      <c r="AB990" s="210"/>
      <c r="AC990" s="21"/>
      <c r="AD990" s="1"/>
      <c r="AE990" s="23"/>
      <c r="AF990" s="23"/>
      <c r="AG990" s="23"/>
      <c r="AH990" s="23"/>
      <c r="AJ990" s="28"/>
      <c r="AK990" s="28"/>
      <c r="AM990" s="28"/>
      <c r="AN990" s="28"/>
      <c r="AO990" s="28"/>
      <c r="AQ990" s="28"/>
      <c r="AR990" s="28"/>
      <c r="AX990" s="23"/>
      <c r="BE990" s="30"/>
      <c r="BZ990" s="31"/>
      <c r="CD990" s="33"/>
    </row>
    <row r="991" ht="15.75" customHeight="1">
      <c r="R991" s="11"/>
      <c r="S991" s="13"/>
      <c r="T991" s="11"/>
      <c r="U991" s="11"/>
      <c r="V991" s="11"/>
      <c r="W991" s="11"/>
      <c r="X991" s="11"/>
      <c r="Y991" s="1"/>
      <c r="AB991" s="210"/>
      <c r="AC991" s="21"/>
      <c r="AD991" s="1"/>
      <c r="AE991" s="23"/>
      <c r="AF991" s="23"/>
      <c r="AG991" s="23"/>
      <c r="AH991" s="23"/>
      <c r="AJ991" s="28"/>
      <c r="AK991" s="28"/>
      <c r="AM991" s="28"/>
      <c r="AN991" s="28"/>
      <c r="AO991" s="28"/>
      <c r="AQ991" s="28"/>
      <c r="AR991" s="28"/>
      <c r="AX991" s="23"/>
      <c r="BE991" s="30"/>
      <c r="BZ991" s="31"/>
      <c r="CD991" s="33"/>
    </row>
    <row r="992" ht="15.75" customHeight="1">
      <c r="R992" s="11"/>
      <c r="S992" s="13"/>
      <c r="T992" s="11"/>
      <c r="U992" s="11"/>
      <c r="V992" s="11"/>
      <c r="W992" s="11"/>
      <c r="X992" s="11"/>
      <c r="Y992" s="1"/>
      <c r="AB992" s="210"/>
      <c r="AC992" s="21"/>
      <c r="AD992" s="1"/>
      <c r="AE992" s="23"/>
      <c r="AF992" s="23"/>
      <c r="AG992" s="23"/>
      <c r="AH992" s="23"/>
      <c r="AJ992" s="28"/>
      <c r="AK992" s="28"/>
      <c r="AM992" s="28"/>
      <c r="AN992" s="28"/>
      <c r="AO992" s="28"/>
      <c r="AQ992" s="28"/>
      <c r="AR992" s="28"/>
      <c r="AX992" s="23"/>
      <c r="BE992" s="30"/>
      <c r="BZ992" s="31"/>
      <c r="CD992" s="33"/>
    </row>
    <row r="993" ht="15.75" customHeight="1">
      <c r="R993" s="11"/>
      <c r="S993" s="13"/>
      <c r="T993" s="11"/>
      <c r="U993" s="11"/>
      <c r="V993" s="11"/>
      <c r="W993" s="11"/>
      <c r="X993" s="11"/>
      <c r="Y993" s="1"/>
      <c r="AB993" s="210"/>
      <c r="AC993" s="21"/>
      <c r="AD993" s="1"/>
      <c r="AE993" s="23"/>
      <c r="AF993" s="23"/>
      <c r="AG993" s="23"/>
      <c r="AH993" s="23"/>
      <c r="AJ993" s="28"/>
      <c r="AK993" s="28"/>
      <c r="AM993" s="28"/>
      <c r="AN993" s="28"/>
      <c r="AO993" s="28"/>
      <c r="AQ993" s="28"/>
      <c r="AR993" s="28"/>
      <c r="AX993" s="23"/>
      <c r="BE993" s="30"/>
      <c r="BZ993" s="31"/>
      <c r="CD993" s="33"/>
    </row>
    <row r="994" ht="15.75" customHeight="1">
      <c r="R994" s="11"/>
      <c r="S994" s="13"/>
      <c r="T994" s="11"/>
      <c r="U994" s="11"/>
      <c r="V994" s="11"/>
      <c r="W994" s="11"/>
      <c r="X994" s="11"/>
      <c r="Y994" s="1"/>
      <c r="AB994" s="210"/>
      <c r="AC994" s="21"/>
      <c r="AD994" s="1"/>
      <c r="AE994" s="23"/>
      <c r="AF994" s="23"/>
      <c r="AG994" s="23"/>
      <c r="AH994" s="23"/>
      <c r="AJ994" s="28"/>
      <c r="AK994" s="28"/>
      <c r="AM994" s="28"/>
      <c r="AN994" s="28"/>
      <c r="AO994" s="28"/>
      <c r="AQ994" s="28"/>
      <c r="AR994" s="28"/>
      <c r="AX994" s="23"/>
      <c r="BE994" s="30"/>
      <c r="BZ994" s="31"/>
      <c r="CD994" s="33"/>
    </row>
    <row r="995" ht="15.75" customHeight="1">
      <c r="R995" s="11"/>
      <c r="S995" s="13"/>
      <c r="T995" s="11"/>
      <c r="U995" s="11"/>
      <c r="V995" s="11"/>
      <c r="W995" s="11"/>
      <c r="X995" s="11"/>
      <c r="Y995" s="1"/>
      <c r="AB995" s="210"/>
      <c r="AC995" s="21"/>
      <c r="AD995" s="1"/>
      <c r="AE995" s="23"/>
      <c r="AF995" s="23"/>
      <c r="AG995" s="23"/>
      <c r="AH995" s="23"/>
      <c r="AJ995" s="28"/>
      <c r="AK995" s="28"/>
      <c r="AM995" s="28"/>
      <c r="AN995" s="28"/>
      <c r="AO995" s="28"/>
      <c r="AQ995" s="28"/>
      <c r="AR995" s="28"/>
      <c r="AX995" s="23"/>
      <c r="BE995" s="30"/>
      <c r="BZ995" s="31"/>
      <c r="CD995" s="33"/>
    </row>
    <row r="996" ht="15.75" customHeight="1">
      <c r="R996" s="11"/>
      <c r="S996" s="13"/>
      <c r="T996" s="11"/>
      <c r="U996" s="11"/>
      <c r="V996" s="11"/>
      <c r="W996" s="11"/>
      <c r="X996" s="11"/>
      <c r="Y996" s="1"/>
      <c r="AB996" s="210"/>
      <c r="AC996" s="21"/>
      <c r="AD996" s="1"/>
      <c r="AE996" s="23"/>
      <c r="AF996" s="23"/>
      <c r="AG996" s="23"/>
      <c r="AH996" s="23"/>
      <c r="AJ996" s="28"/>
      <c r="AK996" s="28"/>
      <c r="AM996" s="28"/>
      <c r="AN996" s="28"/>
      <c r="AO996" s="28"/>
      <c r="AQ996" s="28"/>
      <c r="AR996" s="28"/>
      <c r="AX996" s="23"/>
      <c r="BE996" s="30"/>
      <c r="BZ996" s="31"/>
      <c r="CD996" s="33"/>
    </row>
    <row r="997" ht="15.75" customHeight="1">
      <c r="R997" s="11"/>
      <c r="S997" s="13"/>
      <c r="T997" s="11"/>
      <c r="U997" s="11"/>
      <c r="V997" s="11"/>
      <c r="W997" s="11"/>
      <c r="X997" s="11"/>
      <c r="Y997" s="1"/>
      <c r="AB997" s="210"/>
      <c r="AC997" s="21"/>
      <c r="AD997" s="1"/>
      <c r="AE997" s="23"/>
      <c r="AF997" s="23"/>
      <c r="AG997" s="23"/>
      <c r="AH997" s="23"/>
      <c r="AJ997" s="28"/>
      <c r="AK997" s="28"/>
      <c r="AM997" s="28"/>
      <c r="AN997" s="28"/>
      <c r="AO997" s="28"/>
      <c r="AQ997" s="28"/>
      <c r="AR997" s="28"/>
      <c r="AX997" s="23"/>
      <c r="BE997" s="30"/>
      <c r="BZ997" s="31"/>
      <c r="CD997" s="33"/>
    </row>
    <row r="998" ht="15.75" customHeight="1">
      <c r="R998" s="11"/>
      <c r="S998" s="13"/>
      <c r="T998" s="11"/>
      <c r="U998" s="11"/>
      <c r="V998" s="11"/>
      <c r="W998" s="11"/>
      <c r="X998" s="11"/>
      <c r="Y998" s="1"/>
      <c r="AB998" s="210"/>
      <c r="AC998" s="21"/>
      <c r="AD998" s="1"/>
      <c r="AE998" s="23"/>
      <c r="AF998" s="23"/>
      <c r="AG998" s="23"/>
      <c r="AH998" s="23"/>
      <c r="AJ998" s="28"/>
      <c r="AK998" s="28"/>
      <c r="AM998" s="28"/>
      <c r="AN998" s="28"/>
      <c r="AO998" s="28"/>
      <c r="AQ998" s="28"/>
      <c r="AR998" s="28"/>
      <c r="AX998" s="23"/>
      <c r="BE998" s="30"/>
      <c r="BZ998" s="31"/>
      <c r="CD998" s="33"/>
    </row>
    <row r="999" ht="15.75" customHeight="1">
      <c r="R999" s="11"/>
      <c r="S999" s="13"/>
      <c r="T999" s="11"/>
      <c r="U999" s="11"/>
      <c r="V999" s="11"/>
      <c r="W999" s="11"/>
      <c r="X999" s="11"/>
      <c r="Y999" s="1"/>
      <c r="AB999" s="210"/>
      <c r="AC999" s="21"/>
      <c r="AD999" s="1"/>
      <c r="AE999" s="23"/>
      <c r="AF999" s="23"/>
      <c r="AG999" s="23"/>
      <c r="AH999" s="23"/>
      <c r="AJ999" s="28"/>
      <c r="AK999" s="28"/>
      <c r="AM999" s="28"/>
      <c r="AN999" s="28"/>
      <c r="AO999" s="28"/>
      <c r="AQ999" s="28"/>
      <c r="AR999" s="28"/>
      <c r="AX999" s="23"/>
      <c r="BE999" s="30"/>
      <c r="BZ999" s="31"/>
      <c r="CD999" s="33"/>
    </row>
    <row r="1000" ht="15.75" customHeight="1">
      <c r="R1000" s="11"/>
      <c r="S1000" s="13"/>
      <c r="T1000" s="11"/>
      <c r="U1000" s="11"/>
      <c r="V1000" s="11"/>
      <c r="W1000" s="11"/>
      <c r="X1000" s="11"/>
      <c r="Y1000" s="1"/>
      <c r="AB1000" s="210"/>
      <c r="AC1000" s="21"/>
      <c r="AD1000" s="1"/>
      <c r="AE1000" s="23"/>
      <c r="AF1000" s="23"/>
      <c r="AG1000" s="23"/>
      <c r="AH1000" s="23"/>
      <c r="AJ1000" s="28"/>
      <c r="AK1000" s="28"/>
      <c r="AM1000" s="28"/>
      <c r="AN1000" s="28"/>
      <c r="AO1000" s="28"/>
      <c r="AQ1000" s="28"/>
      <c r="AR1000" s="28"/>
      <c r="AX1000" s="23"/>
      <c r="BE1000" s="30"/>
      <c r="BZ1000" s="31"/>
      <c r="CD1000" s="33"/>
    </row>
    <row r="1001" ht="15.75" customHeight="1">
      <c r="R1001" s="11"/>
      <c r="S1001" s="13"/>
      <c r="T1001" s="11"/>
      <c r="U1001" s="11"/>
      <c r="V1001" s="11"/>
      <c r="W1001" s="11"/>
      <c r="X1001" s="11"/>
      <c r="Y1001" s="1"/>
      <c r="AB1001" s="210"/>
      <c r="AC1001" s="21"/>
      <c r="AD1001" s="1"/>
      <c r="AE1001" s="23"/>
      <c r="AF1001" s="23"/>
      <c r="AG1001" s="23"/>
      <c r="AH1001" s="23"/>
      <c r="AJ1001" s="28"/>
      <c r="AK1001" s="28"/>
      <c r="AM1001" s="28"/>
      <c r="AN1001" s="28"/>
      <c r="AO1001" s="28"/>
      <c r="AQ1001" s="28"/>
      <c r="AR1001" s="28"/>
      <c r="AX1001" s="23"/>
      <c r="BE1001" s="30"/>
      <c r="BZ1001" s="31"/>
      <c r="CD1001" s="33"/>
    </row>
    <row r="1002" ht="15.75" customHeight="1">
      <c r="R1002" s="11"/>
      <c r="S1002" s="13"/>
      <c r="T1002" s="11"/>
      <c r="U1002" s="11"/>
      <c r="V1002" s="11"/>
      <c r="W1002" s="11"/>
      <c r="X1002" s="11"/>
      <c r="Y1002" s="1"/>
      <c r="AB1002" s="210"/>
      <c r="AC1002" s="21"/>
      <c r="AD1002" s="1"/>
      <c r="AE1002" s="23"/>
      <c r="AF1002" s="23"/>
      <c r="AG1002" s="23"/>
      <c r="AH1002" s="23"/>
      <c r="AJ1002" s="28"/>
      <c r="AK1002" s="28"/>
      <c r="AM1002" s="28"/>
      <c r="AN1002" s="28"/>
      <c r="AO1002" s="28"/>
      <c r="AQ1002" s="28"/>
      <c r="AR1002" s="28"/>
      <c r="AX1002" s="23"/>
      <c r="BE1002" s="30"/>
      <c r="BZ1002" s="31"/>
      <c r="CD1002" s="33"/>
    </row>
    <row r="1003" ht="15.75" customHeight="1">
      <c r="R1003" s="11"/>
      <c r="S1003" s="13"/>
      <c r="T1003" s="11"/>
      <c r="U1003" s="11"/>
      <c r="V1003" s="11"/>
      <c r="W1003" s="11"/>
      <c r="X1003" s="11"/>
      <c r="Y1003" s="1"/>
      <c r="AB1003" s="210"/>
      <c r="AC1003" s="21"/>
      <c r="AD1003" s="1"/>
      <c r="AE1003" s="23"/>
      <c r="AF1003" s="23"/>
      <c r="AG1003" s="23"/>
      <c r="AH1003" s="23"/>
      <c r="AJ1003" s="28"/>
      <c r="AK1003" s="28"/>
      <c r="AM1003" s="28"/>
      <c r="AN1003" s="28"/>
      <c r="AO1003" s="28"/>
      <c r="AQ1003" s="28"/>
      <c r="AR1003" s="28"/>
      <c r="AX1003" s="23"/>
      <c r="BE1003" s="30"/>
      <c r="BZ1003" s="31"/>
      <c r="CD1003" s="33"/>
    </row>
    <row r="1004" ht="15.75" customHeight="1">
      <c r="R1004" s="11"/>
      <c r="S1004" s="13"/>
      <c r="T1004" s="11"/>
      <c r="U1004" s="11"/>
      <c r="V1004" s="11"/>
      <c r="W1004" s="11"/>
      <c r="X1004" s="11"/>
      <c r="Y1004" s="1"/>
      <c r="AB1004" s="210"/>
      <c r="AC1004" s="21"/>
      <c r="AD1004" s="1"/>
      <c r="AE1004" s="23"/>
      <c r="AF1004" s="23"/>
      <c r="AG1004" s="23"/>
      <c r="AH1004" s="23"/>
      <c r="AJ1004" s="28"/>
      <c r="AK1004" s="28"/>
      <c r="AM1004" s="28"/>
      <c r="AN1004" s="28"/>
      <c r="AO1004" s="28"/>
      <c r="AQ1004" s="28"/>
      <c r="AR1004" s="28"/>
      <c r="AX1004" s="23"/>
      <c r="BE1004" s="30"/>
      <c r="BZ1004" s="31"/>
      <c r="CD1004" s="33"/>
    </row>
    <row r="1005" ht="15.75" customHeight="1">
      <c r="R1005" s="11"/>
      <c r="S1005" s="13"/>
      <c r="T1005" s="11"/>
      <c r="U1005" s="11"/>
      <c r="V1005" s="11"/>
      <c r="W1005" s="11"/>
      <c r="X1005" s="11"/>
      <c r="Y1005" s="1"/>
      <c r="AB1005" s="210"/>
      <c r="AC1005" s="21"/>
      <c r="AD1005" s="1"/>
      <c r="AE1005" s="23"/>
      <c r="AF1005" s="23"/>
      <c r="AG1005" s="23"/>
      <c r="AH1005" s="23"/>
      <c r="AJ1005" s="28"/>
      <c r="AK1005" s="28"/>
      <c r="AM1005" s="28"/>
      <c r="AN1005" s="28"/>
      <c r="AO1005" s="28"/>
      <c r="AQ1005" s="28"/>
      <c r="AR1005" s="28"/>
      <c r="AX1005" s="23"/>
      <c r="BE1005" s="30"/>
      <c r="BZ1005" s="31"/>
      <c r="CD1005" s="33"/>
    </row>
    <row r="1006" ht="15.75" customHeight="1">
      <c r="R1006" s="11"/>
      <c r="S1006" s="13"/>
      <c r="T1006" s="11"/>
      <c r="U1006" s="11"/>
      <c r="V1006" s="11"/>
      <c r="W1006" s="11"/>
      <c r="X1006" s="11"/>
      <c r="Y1006" s="1"/>
      <c r="AB1006" s="210"/>
      <c r="AC1006" s="21"/>
      <c r="AD1006" s="1"/>
      <c r="AE1006" s="23"/>
      <c r="AF1006" s="23"/>
      <c r="AG1006" s="23"/>
      <c r="AH1006" s="23"/>
      <c r="AJ1006" s="28"/>
      <c r="AK1006" s="28"/>
      <c r="AM1006" s="28"/>
      <c r="AN1006" s="28"/>
      <c r="AO1006" s="28"/>
      <c r="AQ1006" s="28"/>
      <c r="AR1006" s="28"/>
      <c r="AX1006" s="23"/>
      <c r="BE1006" s="30"/>
      <c r="BZ1006" s="31"/>
      <c r="CD1006" s="33"/>
    </row>
    <row r="1007" ht="15.75" customHeight="1">
      <c r="R1007" s="11"/>
      <c r="S1007" s="13"/>
      <c r="T1007" s="11"/>
      <c r="U1007" s="11"/>
      <c r="V1007" s="11"/>
      <c r="W1007" s="11"/>
      <c r="X1007" s="11"/>
      <c r="Y1007" s="1"/>
      <c r="AB1007" s="210"/>
      <c r="AC1007" s="21"/>
      <c r="AD1007" s="1"/>
      <c r="AE1007" s="23"/>
      <c r="AF1007" s="23"/>
      <c r="AG1007" s="23"/>
      <c r="AH1007" s="23"/>
      <c r="AJ1007" s="28"/>
      <c r="AK1007" s="28"/>
      <c r="AM1007" s="28"/>
      <c r="AN1007" s="28"/>
      <c r="AO1007" s="28"/>
      <c r="AQ1007" s="28"/>
      <c r="AR1007" s="28"/>
      <c r="AX1007" s="23"/>
      <c r="BE1007" s="30"/>
      <c r="BZ1007" s="31"/>
      <c r="CD1007" s="33"/>
    </row>
    <row r="1008" ht="15.75" customHeight="1">
      <c r="R1008" s="11"/>
      <c r="S1008" s="13"/>
      <c r="T1008" s="11"/>
      <c r="U1008" s="11"/>
      <c r="V1008" s="11"/>
      <c r="W1008" s="11"/>
      <c r="X1008" s="11"/>
      <c r="Y1008" s="1"/>
      <c r="AB1008" s="210"/>
      <c r="AC1008" s="21"/>
      <c r="AD1008" s="1"/>
      <c r="AE1008" s="23"/>
      <c r="AF1008" s="23"/>
      <c r="AG1008" s="23"/>
      <c r="AH1008" s="23"/>
      <c r="AJ1008" s="28"/>
      <c r="AK1008" s="28"/>
      <c r="AM1008" s="28"/>
      <c r="AN1008" s="28"/>
      <c r="AO1008" s="28"/>
      <c r="AQ1008" s="28"/>
      <c r="AR1008" s="28"/>
      <c r="AX1008" s="23"/>
      <c r="BE1008" s="30"/>
      <c r="BZ1008" s="31"/>
      <c r="CD1008" s="33"/>
    </row>
    <row r="1009" ht="15.75" customHeight="1">
      <c r="R1009" s="11"/>
      <c r="S1009" s="13"/>
      <c r="T1009" s="11"/>
      <c r="U1009" s="11"/>
      <c r="V1009" s="11"/>
      <c r="W1009" s="11"/>
      <c r="X1009" s="11"/>
      <c r="Y1009" s="1"/>
      <c r="AB1009" s="210"/>
      <c r="AC1009" s="21"/>
      <c r="AD1009" s="1"/>
      <c r="AE1009" s="23"/>
      <c r="AF1009" s="23"/>
      <c r="AG1009" s="23"/>
      <c r="AH1009" s="23"/>
      <c r="AJ1009" s="28"/>
      <c r="AK1009" s="28"/>
      <c r="AM1009" s="28"/>
      <c r="AN1009" s="28"/>
      <c r="AO1009" s="28"/>
      <c r="AQ1009" s="28"/>
      <c r="AR1009" s="28"/>
      <c r="AX1009" s="23"/>
      <c r="BE1009" s="30"/>
      <c r="BZ1009" s="31"/>
      <c r="CD1009" s="33"/>
    </row>
    <row r="1010" ht="15.75" customHeight="1">
      <c r="R1010" s="11"/>
      <c r="S1010" s="13"/>
      <c r="T1010" s="11"/>
      <c r="U1010" s="11"/>
      <c r="V1010" s="11"/>
      <c r="W1010" s="11"/>
      <c r="X1010" s="11"/>
      <c r="Y1010" s="1"/>
      <c r="AB1010" s="210"/>
      <c r="AC1010" s="21"/>
      <c r="AD1010" s="1"/>
      <c r="AE1010" s="23"/>
      <c r="AF1010" s="23"/>
      <c r="AG1010" s="23"/>
      <c r="AH1010" s="23"/>
      <c r="AJ1010" s="28"/>
      <c r="AK1010" s="28"/>
      <c r="AM1010" s="28"/>
      <c r="AN1010" s="28"/>
      <c r="AO1010" s="28"/>
      <c r="AQ1010" s="28"/>
      <c r="AR1010" s="28"/>
      <c r="AX1010" s="23"/>
      <c r="BE1010" s="30"/>
      <c r="BZ1010" s="31"/>
      <c r="CD1010" s="33"/>
    </row>
    <row r="1011" ht="15.75" customHeight="1">
      <c r="R1011" s="11"/>
      <c r="S1011" s="13"/>
      <c r="T1011" s="11"/>
      <c r="U1011" s="11"/>
      <c r="V1011" s="11"/>
      <c r="W1011" s="11"/>
      <c r="X1011" s="11"/>
      <c r="Y1011" s="1"/>
      <c r="AB1011" s="210"/>
      <c r="AC1011" s="21"/>
      <c r="AD1011" s="1"/>
      <c r="AE1011" s="23"/>
      <c r="AF1011" s="23"/>
      <c r="AG1011" s="23"/>
      <c r="AH1011" s="23"/>
      <c r="AJ1011" s="28"/>
      <c r="AK1011" s="28"/>
      <c r="AM1011" s="28"/>
      <c r="AN1011" s="28"/>
      <c r="AO1011" s="28"/>
      <c r="AQ1011" s="28"/>
      <c r="AR1011" s="28"/>
      <c r="AX1011" s="23"/>
      <c r="BE1011" s="30"/>
      <c r="BZ1011" s="31"/>
      <c r="CD1011" s="33"/>
    </row>
    <row r="1012" ht="15.75" customHeight="1">
      <c r="R1012" s="11"/>
      <c r="S1012" s="13"/>
      <c r="T1012" s="11"/>
      <c r="U1012" s="11"/>
      <c r="V1012" s="11"/>
      <c r="W1012" s="11"/>
      <c r="X1012" s="11"/>
      <c r="Y1012" s="1"/>
      <c r="AB1012" s="210"/>
      <c r="AC1012" s="21"/>
      <c r="AD1012" s="1"/>
      <c r="AE1012" s="23"/>
      <c r="AF1012" s="23"/>
      <c r="AG1012" s="23"/>
      <c r="AH1012" s="23"/>
      <c r="AJ1012" s="28"/>
      <c r="AK1012" s="28"/>
      <c r="AM1012" s="28"/>
      <c r="AN1012" s="28"/>
      <c r="AO1012" s="28"/>
      <c r="AQ1012" s="28"/>
      <c r="AR1012" s="28"/>
      <c r="AX1012" s="23"/>
      <c r="BE1012" s="30"/>
      <c r="BZ1012" s="31"/>
      <c r="CD1012" s="33"/>
    </row>
    <row r="1013" ht="15.75" customHeight="1">
      <c r="R1013" s="11"/>
      <c r="S1013" s="13"/>
      <c r="T1013" s="11"/>
      <c r="U1013" s="11"/>
      <c r="V1013" s="11"/>
      <c r="W1013" s="11"/>
      <c r="X1013" s="11"/>
      <c r="Y1013" s="1"/>
      <c r="AB1013" s="210"/>
      <c r="AC1013" s="21"/>
      <c r="AD1013" s="1"/>
      <c r="AE1013" s="23"/>
      <c r="AF1013" s="23"/>
      <c r="AG1013" s="23"/>
      <c r="AH1013" s="23"/>
      <c r="AJ1013" s="28"/>
      <c r="AK1013" s="28"/>
      <c r="AM1013" s="28"/>
      <c r="AN1013" s="28"/>
      <c r="AO1013" s="28"/>
      <c r="AQ1013" s="28"/>
      <c r="AR1013" s="28"/>
      <c r="AX1013" s="23"/>
      <c r="BE1013" s="30"/>
      <c r="BZ1013" s="31"/>
      <c r="CD1013" s="33"/>
    </row>
    <row r="1014" ht="15.75" customHeight="1">
      <c r="R1014" s="11"/>
      <c r="S1014" s="13"/>
      <c r="T1014" s="11"/>
      <c r="U1014" s="11"/>
      <c r="V1014" s="11"/>
      <c r="W1014" s="11"/>
      <c r="X1014" s="11"/>
      <c r="Y1014" s="1"/>
      <c r="AJ1014" s="28"/>
      <c r="AK1014" s="28"/>
      <c r="AM1014" s="28"/>
      <c r="AN1014" s="28"/>
      <c r="AO1014" s="28"/>
      <c r="AQ1014" s="28"/>
      <c r="AR1014" s="28"/>
      <c r="AX1014" s="23"/>
      <c r="BE1014" s="30"/>
      <c r="BZ1014" s="31"/>
      <c r="CD1014" s="33"/>
    </row>
    <row r="1015" ht="15.75" customHeight="1">
      <c r="AX1015" s="23"/>
      <c r="BE1015" s="30"/>
      <c r="BZ1015" s="31"/>
      <c r="CD1015" s="33"/>
    </row>
    <row r="1016" ht="15.75" customHeight="1">
      <c r="AX1016" s="23"/>
      <c r="BE1016" s="30"/>
      <c r="BZ1016" s="31"/>
      <c r="CD1016" s="33"/>
    </row>
    <row r="1017" ht="15.75" customHeight="1">
      <c r="AX1017" s="23"/>
      <c r="BE1017" s="30"/>
      <c r="BZ1017" s="31"/>
      <c r="CD1017" s="33"/>
    </row>
    <row r="1018" ht="15.75" customHeight="1">
      <c r="AX1018" s="23"/>
      <c r="BE1018" s="30"/>
      <c r="BZ1018" s="31"/>
      <c r="CD1018" s="33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67"/>
    <col customWidth="1" min="2" max="2" width="9.56"/>
    <col customWidth="1" min="3" max="3" width="9.89"/>
    <col customWidth="1" min="4" max="5" width="9.56"/>
    <col customWidth="1" min="6" max="6" width="6.0"/>
    <col customWidth="1" min="7" max="7" width="8.0"/>
    <col customWidth="1" min="8" max="8" width="7.89"/>
    <col customWidth="1" min="9" max="9" width="13.5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33.75" customHeight="1">
      <c r="A2" s="1"/>
      <c r="B2" s="1"/>
      <c r="C2" s="2"/>
      <c r="D2" s="2"/>
      <c r="E2" s="2"/>
      <c r="F2" s="6"/>
      <c r="G2" s="6"/>
      <c r="H2" s="6"/>
      <c r="I2" s="1"/>
      <c r="J2" s="1"/>
      <c r="K2" s="1"/>
    </row>
    <row r="3">
      <c r="A3" s="1"/>
      <c r="B3" s="1"/>
      <c r="C3" s="8" t="s">
        <v>4</v>
      </c>
      <c r="D3" s="8" t="s">
        <v>5</v>
      </c>
      <c r="E3" s="9" t="s">
        <v>6</v>
      </c>
      <c r="F3" s="10" t="s">
        <v>7</v>
      </c>
      <c r="G3" s="12" t="s">
        <v>8</v>
      </c>
      <c r="H3" s="12" t="s">
        <v>9</v>
      </c>
      <c r="I3" s="14" t="s">
        <v>10</v>
      </c>
      <c r="J3" s="1"/>
    </row>
    <row r="4">
      <c r="A4" s="16"/>
      <c r="B4" s="18" t="s">
        <v>12</v>
      </c>
      <c r="C4" s="18">
        <v>16.0</v>
      </c>
      <c r="D4" s="18">
        <v>16.0</v>
      </c>
      <c r="E4" s="18">
        <v>32.0</v>
      </c>
      <c r="F4" s="18">
        <v>51.0</v>
      </c>
      <c r="G4" s="18">
        <v>158.0</v>
      </c>
      <c r="H4" s="18">
        <v>287.0</v>
      </c>
      <c r="I4" s="18">
        <v>299.0</v>
      </c>
      <c r="J4" s="1"/>
    </row>
    <row r="5">
      <c r="A5" s="20"/>
      <c r="B5" s="22" t="s">
        <v>14</v>
      </c>
      <c r="C5" s="24">
        <v>3.46</v>
      </c>
      <c r="D5" s="24">
        <v>5.71</v>
      </c>
      <c r="E5" s="24">
        <v>4.34</v>
      </c>
      <c r="F5" s="24">
        <v>4.71</v>
      </c>
      <c r="G5" s="24">
        <v>5.4</v>
      </c>
      <c r="H5" s="24">
        <v>5.76</v>
      </c>
      <c r="I5" s="24">
        <v>5.58</v>
      </c>
      <c r="J5" s="1"/>
    </row>
    <row r="6">
      <c r="A6" s="20"/>
      <c r="B6" s="26" t="s">
        <v>16</v>
      </c>
      <c r="C6" s="27">
        <v>5.91</v>
      </c>
      <c r="D6" s="27">
        <v>16.98</v>
      </c>
      <c r="E6" s="27">
        <v>8.2</v>
      </c>
      <c r="F6" s="27">
        <v>8.8</v>
      </c>
      <c r="G6" s="27">
        <v>12.1</v>
      </c>
      <c r="H6" s="27">
        <v>15.36</v>
      </c>
      <c r="I6" s="27">
        <v>15.18</v>
      </c>
      <c r="J6" s="1"/>
    </row>
    <row r="7">
      <c r="A7" s="16"/>
      <c r="B7" s="18" t="s">
        <v>17</v>
      </c>
      <c r="C7" s="18">
        <v>4.0</v>
      </c>
      <c r="D7" s="18">
        <v>0.0</v>
      </c>
      <c r="E7" s="32">
        <f t="shared" ref="E7:E11" si="1">sum(C7:D7)</f>
        <v>4</v>
      </c>
      <c r="F7" s="18">
        <v>1.0</v>
      </c>
      <c r="G7" s="18">
        <v>1.0</v>
      </c>
      <c r="H7" s="18">
        <v>3.0</v>
      </c>
      <c r="I7" s="18">
        <v>7.0</v>
      </c>
      <c r="J7" s="1"/>
    </row>
    <row r="8">
      <c r="A8" s="16"/>
      <c r="B8" s="34" t="s">
        <v>18</v>
      </c>
      <c r="C8" s="18">
        <v>2.0</v>
      </c>
      <c r="D8" s="18">
        <v>2.0</v>
      </c>
      <c r="E8" s="32">
        <f t="shared" si="1"/>
        <v>4</v>
      </c>
      <c r="F8" s="18">
        <v>12.0</v>
      </c>
      <c r="G8" s="18">
        <v>48.0</v>
      </c>
      <c r="H8" s="18">
        <v>99.0</v>
      </c>
      <c r="I8" s="18">
        <v>112.0</v>
      </c>
      <c r="J8" s="1"/>
    </row>
    <row r="9">
      <c r="A9" s="16"/>
      <c r="B9" s="36" t="s">
        <v>20</v>
      </c>
      <c r="C9" s="18">
        <v>6.0</v>
      </c>
      <c r="D9" s="18">
        <v>8.0</v>
      </c>
      <c r="E9" s="32">
        <f t="shared" si="1"/>
        <v>14</v>
      </c>
      <c r="F9" s="18">
        <v>16.0</v>
      </c>
      <c r="G9" s="18">
        <v>55.0</v>
      </c>
      <c r="H9" s="18">
        <v>98.0</v>
      </c>
      <c r="I9" s="18">
        <v>101.0</v>
      </c>
      <c r="J9" s="1"/>
    </row>
    <row r="10">
      <c r="A10" s="16"/>
      <c r="B10" s="38" t="s">
        <v>21</v>
      </c>
      <c r="C10" s="18">
        <v>4.0</v>
      </c>
      <c r="D10" s="18">
        <v>5.0</v>
      </c>
      <c r="E10" s="32">
        <f t="shared" si="1"/>
        <v>9</v>
      </c>
      <c r="F10" s="18">
        <v>18.0</v>
      </c>
      <c r="G10" s="18">
        <v>39.0</v>
      </c>
      <c r="H10" s="18">
        <v>58.0</v>
      </c>
      <c r="I10" s="18">
        <v>58.0</v>
      </c>
      <c r="J10" s="1"/>
      <c r="K10">
        <f>median('WS1'!AJ75:AJ144)</f>
        <v>6158</v>
      </c>
    </row>
    <row r="11">
      <c r="A11" s="16"/>
      <c r="B11" s="42" t="s">
        <v>24</v>
      </c>
      <c r="C11" s="18">
        <v>0.0</v>
      </c>
      <c r="D11" s="18">
        <v>1.0</v>
      </c>
      <c r="E11" s="32">
        <f t="shared" si="1"/>
        <v>1</v>
      </c>
      <c r="F11" s="18">
        <v>4.0</v>
      </c>
      <c r="G11" s="18">
        <v>15.0</v>
      </c>
      <c r="H11" s="18">
        <v>29.0</v>
      </c>
      <c r="I11" s="18">
        <v>31.0</v>
      </c>
      <c r="J11" s="1"/>
    </row>
    <row r="12" ht="30.75" customHeight="1">
      <c r="A12" s="1"/>
      <c r="B12" s="44" t="s">
        <v>26</v>
      </c>
      <c r="C12" s="46">
        <v>10.0</v>
      </c>
      <c r="D12" s="46">
        <v>15.0</v>
      </c>
      <c r="E12" s="46">
        <v>24.0</v>
      </c>
      <c r="F12" s="46">
        <v>40.0</v>
      </c>
      <c r="G12" s="46">
        <v>116.0</v>
      </c>
      <c r="H12" s="46">
        <v>197.0</v>
      </c>
      <c r="I12" s="47">
        <v>206.0</v>
      </c>
      <c r="J12" s="1"/>
    </row>
    <row r="13" ht="25.5" customHeight="1">
      <c r="A13" s="1"/>
      <c r="B13" s="49" t="s">
        <v>29</v>
      </c>
      <c r="C13" s="1"/>
      <c r="D13" s="1"/>
      <c r="E13" s="1"/>
      <c r="F13" s="1"/>
      <c r="G13" s="1"/>
      <c r="H13" s="1"/>
      <c r="I13" s="51" t="s">
        <v>50</v>
      </c>
      <c r="J13" s="1"/>
    </row>
    <row r="14">
      <c r="A14" s="1"/>
      <c r="B14" s="49" t="s">
        <v>53</v>
      </c>
      <c r="C14" s="1"/>
      <c r="D14" s="1"/>
      <c r="E14" s="1"/>
      <c r="F14" s="1"/>
      <c r="G14" s="1"/>
      <c r="H14" s="1"/>
      <c r="I14" s="51" t="s">
        <v>54</v>
      </c>
      <c r="J14" s="1"/>
    </row>
    <row r="15">
      <c r="A15" s="1"/>
      <c r="B15" s="49" t="s">
        <v>55</v>
      </c>
      <c r="C15" s="1"/>
      <c r="D15" s="1"/>
      <c r="E15" s="1"/>
      <c r="F15" s="1"/>
      <c r="G15" s="1"/>
      <c r="H15" s="1"/>
      <c r="I15" s="51" t="s">
        <v>57</v>
      </c>
      <c r="J15" s="1"/>
    </row>
    <row r="16">
      <c r="A16" s="1"/>
      <c r="B16" s="53" t="s">
        <v>58</v>
      </c>
      <c r="C16" s="1"/>
      <c r="D16" s="1"/>
      <c r="E16" s="1"/>
      <c r="F16" s="1"/>
      <c r="G16" s="1"/>
      <c r="H16" s="29"/>
      <c r="I16" s="51" t="s">
        <v>61</v>
      </c>
      <c r="J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</row>
    <row r="2">
      <c r="A2" s="3" t="s">
        <v>2</v>
      </c>
      <c r="B2" s="3" t="s">
        <v>3</v>
      </c>
    </row>
    <row r="3">
      <c r="A3" s="3">
        <v>-4.71</v>
      </c>
      <c r="B3" s="3">
        <v>16.0</v>
      </c>
    </row>
    <row r="4">
      <c r="A4" s="3">
        <v>-4.7</v>
      </c>
      <c r="B4" s="3">
        <v>2.97</v>
      </c>
    </row>
    <row r="5">
      <c r="A5" s="3">
        <v>-4.74</v>
      </c>
      <c r="B5" s="3">
        <v>33.0</v>
      </c>
    </row>
    <row r="6">
      <c r="A6" s="3">
        <v>-5.04</v>
      </c>
      <c r="B6" s="3">
        <v>0.52</v>
      </c>
    </row>
    <row r="7">
      <c r="A7" s="3">
        <v>-5.04</v>
      </c>
      <c r="B7" s="3">
        <v>0.45</v>
      </c>
    </row>
    <row r="8">
      <c r="A8" s="3">
        <v>-5.04</v>
      </c>
      <c r="B8" s="3">
        <v>0.45</v>
      </c>
    </row>
    <row r="9">
      <c r="A9" s="3">
        <v>-4.94</v>
      </c>
      <c r="B9" s="3">
        <v>1.45</v>
      </c>
    </row>
    <row r="10">
      <c r="A10" s="3">
        <v>-4.88</v>
      </c>
      <c r="B10" s="3">
        <v>2.1</v>
      </c>
    </row>
    <row r="11">
      <c r="A11" s="3">
        <v>-5.01</v>
      </c>
      <c r="B11" s="3">
        <v>3.7</v>
      </c>
    </row>
    <row r="12">
      <c r="A12" s="3">
        <v>-4.63</v>
      </c>
      <c r="B12" s="3">
        <v>2.2</v>
      </c>
    </row>
    <row r="13">
      <c r="A13" s="3">
        <v>-4.65</v>
      </c>
      <c r="B13" s="3">
        <v>5.2</v>
      </c>
    </row>
    <row r="14">
      <c r="A14" s="3">
        <v>-4.79</v>
      </c>
      <c r="B14" s="3">
        <v>1.8</v>
      </c>
    </row>
    <row r="15">
      <c r="A15" s="3">
        <v>-4.91</v>
      </c>
      <c r="B15" s="3">
        <v>1.5</v>
      </c>
    </row>
    <row r="16">
      <c r="A16" s="3">
        <v>-5.24</v>
      </c>
      <c r="B16" s="3">
        <v>1.7</v>
      </c>
    </row>
    <row r="17">
      <c r="A17" s="3">
        <v>-5.24</v>
      </c>
      <c r="B17" s="3">
        <v>1.2</v>
      </c>
    </row>
    <row r="18">
      <c r="A18" s="3">
        <v>-5.0</v>
      </c>
      <c r="B18" s="3">
        <v>1.5</v>
      </c>
    </row>
    <row r="19">
      <c r="A19" s="3">
        <v>-4.44</v>
      </c>
      <c r="B19" s="3">
        <v>4.0</v>
      </c>
    </row>
    <row r="20">
      <c r="A20" s="3">
        <v>-4.78</v>
      </c>
      <c r="B20" s="3">
        <v>6.1</v>
      </c>
    </row>
    <row r="21">
      <c r="A21" s="3">
        <v>-5.02</v>
      </c>
      <c r="B21" s="3">
        <v>0.7</v>
      </c>
    </row>
    <row r="22">
      <c r="A22" s="3">
        <v>-4.93</v>
      </c>
      <c r="B22" s="3">
        <v>2.21</v>
      </c>
    </row>
    <row r="23">
      <c r="A23" s="3">
        <v>-4.74</v>
      </c>
      <c r="B23" s="3">
        <v>4.6</v>
      </c>
    </row>
    <row r="24">
      <c r="A24" s="3">
        <v>-4.9</v>
      </c>
      <c r="B24" s="3">
        <v>3.6</v>
      </c>
    </row>
    <row r="25">
      <c r="A25" s="3">
        <v>-5.07</v>
      </c>
      <c r="B25" s="3">
        <v>1.8</v>
      </c>
    </row>
    <row r="26">
      <c r="A26" s="3">
        <v>-5.0</v>
      </c>
      <c r="B26" s="3">
        <v>0.7</v>
      </c>
    </row>
    <row r="27">
      <c r="A27" s="3">
        <v>-5.02</v>
      </c>
      <c r="B27" s="3">
        <v>3.79</v>
      </c>
    </row>
    <row r="28">
      <c r="A28" s="3">
        <v>-5.02</v>
      </c>
      <c r="B28" s="3">
        <v>1.08</v>
      </c>
    </row>
    <row r="29">
      <c r="A29" s="3">
        <v>-5.08</v>
      </c>
      <c r="B29" s="3">
        <v>3.3</v>
      </c>
    </row>
    <row r="30">
      <c r="A30" s="3">
        <v>-5.08</v>
      </c>
      <c r="B30" s="3">
        <v>2.3</v>
      </c>
    </row>
    <row r="31">
      <c r="A31" s="3">
        <v>-5.06</v>
      </c>
      <c r="B31" s="3">
        <v>2.0</v>
      </c>
    </row>
    <row r="32">
      <c r="A32" s="3">
        <v>-5.0</v>
      </c>
      <c r="B32" s="3">
        <v>1.8</v>
      </c>
    </row>
    <row r="33">
      <c r="A33" s="3">
        <v>-5.04</v>
      </c>
      <c r="B33" s="3">
        <v>2.2</v>
      </c>
    </row>
    <row r="34">
      <c r="A34" s="3">
        <v>-5.02</v>
      </c>
      <c r="B34" s="3">
        <v>0.59</v>
      </c>
    </row>
    <row r="35">
      <c r="A35" s="3">
        <v>-5.02</v>
      </c>
      <c r="B35" s="3">
        <v>0.13</v>
      </c>
    </row>
    <row r="36">
      <c r="A36" s="3">
        <v>-5.02</v>
      </c>
      <c r="B36" s="3">
        <v>2.3</v>
      </c>
    </row>
    <row r="37">
      <c r="A37" s="3">
        <v>-5.02</v>
      </c>
      <c r="B37" s="3">
        <v>0.4</v>
      </c>
    </row>
    <row r="38">
      <c r="A38" s="3">
        <v>-4.93</v>
      </c>
      <c r="B38" s="3">
        <v>0.3</v>
      </c>
    </row>
    <row r="39">
      <c r="A39" s="3">
        <v>-5.0</v>
      </c>
      <c r="B39" s="3">
        <v>2.0</v>
      </c>
    </row>
    <row r="40">
      <c r="A40" s="3">
        <v>-4.95</v>
      </c>
      <c r="B40" s="3">
        <v>5.0</v>
      </c>
    </row>
    <row r="41">
      <c r="A41" s="3">
        <v>-4.96</v>
      </c>
      <c r="B41" s="3">
        <v>1.3</v>
      </c>
    </row>
    <row r="42">
      <c r="A42" s="3">
        <v>-4.96</v>
      </c>
      <c r="B42" s="3">
        <v>1.1</v>
      </c>
    </row>
    <row r="43">
      <c r="A43" s="3">
        <v>-4.93</v>
      </c>
      <c r="B43" s="3">
        <v>2.4</v>
      </c>
    </row>
    <row r="44">
      <c r="A44" s="3">
        <v>-5.11</v>
      </c>
      <c r="B44" s="3">
        <v>2.0</v>
      </c>
    </row>
    <row r="45">
      <c r="A45" s="3">
        <v>-4.61</v>
      </c>
      <c r="B45" s="3">
        <v>6.3</v>
      </c>
    </row>
    <row r="46">
      <c r="A46" s="3">
        <v>-5.07</v>
      </c>
      <c r="B46" s="3">
        <v>3.6</v>
      </c>
    </row>
    <row r="47">
      <c r="A47" s="3">
        <v>-5.07</v>
      </c>
      <c r="B47" s="3">
        <v>0.9</v>
      </c>
    </row>
    <row r="48">
      <c r="A48" s="3">
        <v>-4.66</v>
      </c>
      <c r="B48" s="3">
        <v>2.3</v>
      </c>
    </row>
    <row r="49">
      <c r="A49" s="3">
        <v>-5.04</v>
      </c>
      <c r="B49" s="3">
        <v>2.0</v>
      </c>
    </row>
    <row r="50">
      <c r="A50" s="3">
        <v>-4.97</v>
      </c>
      <c r="B50" s="3">
        <v>0.26</v>
      </c>
    </row>
    <row r="51">
      <c r="A51" s="3">
        <v>-4.97</v>
      </c>
      <c r="B51" s="3">
        <v>1.4</v>
      </c>
    </row>
    <row r="52">
      <c r="A52" s="3">
        <v>-4.97</v>
      </c>
      <c r="B52" s="3">
        <v>0.8</v>
      </c>
    </row>
    <row r="53">
      <c r="A53" s="3">
        <v>-4.98</v>
      </c>
      <c r="B53" s="3">
        <v>0.15</v>
      </c>
    </row>
    <row r="54">
      <c r="A54" s="3">
        <v>-4.98</v>
      </c>
      <c r="B54" s="3">
        <v>0.1</v>
      </c>
    </row>
    <row r="55">
      <c r="A55" s="3">
        <v>-4.98</v>
      </c>
      <c r="B55" s="3">
        <v>0.1</v>
      </c>
    </row>
    <row r="56">
      <c r="A56" s="3">
        <v>-4.98</v>
      </c>
      <c r="B56" s="3">
        <v>0.09</v>
      </c>
    </row>
    <row r="57">
      <c r="A57" s="3">
        <v>-4.93</v>
      </c>
      <c r="B57" s="3">
        <v>0.25</v>
      </c>
    </row>
    <row r="58">
      <c r="A58" s="3">
        <v>-5.04</v>
      </c>
      <c r="B58" s="3">
        <v>0.245</v>
      </c>
    </row>
    <row r="59">
      <c r="A59" s="3">
        <v>-5.04</v>
      </c>
      <c r="B59" s="3">
        <v>0.38</v>
      </c>
    </row>
    <row r="60">
      <c r="A60" s="3">
        <v>-5.04</v>
      </c>
      <c r="B60" s="3">
        <v>0.186</v>
      </c>
    </row>
    <row r="61">
      <c r="A61" s="3">
        <v>-5.04</v>
      </c>
      <c r="B61" s="3">
        <v>0.169</v>
      </c>
    </row>
    <row r="62">
      <c r="A62" s="3">
        <v>-5.04</v>
      </c>
      <c r="B62" s="3">
        <v>0.173</v>
      </c>
    </row>
    <row r="63">
      <c r="A63" s="3">
        <v>-5.04</v>
      </c>
      <c r="B63" s="3">
        <v>0.154</v>
      </c>
    </row>
    <row r="64">
      <c r="A64" s="3">
        <v>-4.94</v>
      </c>
      <c r="B64" s="3">
        <v>1.1</v>
      </c>
    </row>
    <row r="65">
      <c r="A65" s="3">
        <v>-4.95</v>
      </c>
      <c r="B65" s="3">
        <v>2.2</v>
      </c>
    </row>
    <row r="66">
      <c r="A66" s="3">
        <v>-5.23</v>
      </c>
      <c r="B66" s="3">
        <v>0.71</v>
      </c>
    </row>
    <row r="67">
      <c r="A67" s="3">
        <v>-5.17</v>
      </c>
      <c r="B67" s="3">
        <v>0.9</v>
      </c>
    </row>
    <row r="68">
      <c r="A68" s="3">
        <v>-5.17</v>
      </c>
      <c r="B68" s="3">
        <v>0.59</v>
      </c>
    </row>
    <row r="69">
      <c r="A69" s="3">
        <v>-5.17</v>
      </c>
      <c r="B69" s="3">
        <v>0.5</v>
      </c>
    </row>
    <row r="70">
      <c r="A70" s="3">
        <v>-5.17</v>
      </c>
      <c r="B70" s="3">
        <v>0.47</v>
      </c>
    </row>
    <row r="71">
      <c r="A71" s="3">
        <v>-5.02</v>
      </c>
      <c r="B71" s="3">
        <v>2.2</v>
      </c>
    </row>
    <row r="72">
      <c r="A72" s="3">
        <v>-5.02</v>
      </c>
      <c r="B72" s="3">
        <v>1.0</v>
      </c>
    </row>
    <row r="73">
      <c r="A73" s="3">
        <v>-5.02</v>
      </c>
      <c r="B73" s="3">
        <v>0.8</v>
      </c>
    </row>
    <row r="74">
      <c r="A74" s="3">
        <v>-5.04</v>
      </c>
      <c r="B74" s="3">
        <v>3.7</v>
      </c>
    </row>
    <row r="75">
      <c r="A75" s="3">
        <v>-5.09</v>
      </c>
      <c r="B75" s="3">
        <v>4.2</v>
      </c>
    </row>
    <row r="76">
      <c r="A76" s="3">
        <v>-5.16</v>
      </c>
      <c r="B76" s="3">
        <v>0.59</v>
      </c>
    </row>
    <row r="77">
      <c r="A77" s="3">
        <v>-5.16</v>
      </c>
      <c r="B77" s="3">
        <v>0.39</v>
      </c>
    </row>
    <row r="78">
      <c r="A78" s="3">
        <v>-5.05</v>
      </c>
      <c r="B78" s="3">
        <v>2.33</v>
      </c>
    </row>
    <row r="79">
      <c r="A79" s="3">
        <v>-5.05</v>
      </c>
      <c r="B79" s="3">
        <v>0.89</v>
      </c>
    </row>
    <row r="80">
      <c r="A80" s="3">
        <v>-5.04</v>
      </c>
      <c r="B80" s="3">
        <v>0.98</v>
      </c>
    </row>
    <row r="81">
      <c r="A81" s="3">
        <v>-5.04</v>
      </c>
      <c r="B81" s="3">
        <v>0.46</v>
      </c>
    </row>
    <row r="82">
      <c r="A82" s="3">
        <v>-5.04</v>
      </c>
      <c r="B82" s="3">
        <v>0.47</v>
      </c>
    </row>
    <row r="83">
      <c r="A83" s="3">
        <v>-5.04</v>
      </c>
      <c r="B83" s="3">
        <v>0.48</v>
      </c>
    </row>
    <row r="84">
      <c r="A84" s="3">
        <v>-5.04</v>
      </c>
      <c r="B84" s="3">
        <v>0.5</v>
      </c>
    </row>
    <row r="85">
      <c r="A85" s="3">
        <v>-5.04</v>
      </c>
      <c r="B85" s="3">
        <v>1.4</v>
      </c>
    </row>
    <row r="86">
      <c r="A86" s="3">
        <v>-5.05</v>
      </c>
      <c r="B86" s="3">
        <v>0.4</v>
      </c>
    </row>
    <row r="87">
      <c r="A87" s="3">
        <v>-5.01</v>
      </c>
      <c r="B87" s="3">
        <v>2.3</v>
      </c>
    </row>
    <row r="88">
      <c r="A88" s="3">
        <v>-4.95</v>
      </c>
      <c r="B88" s="3">
        <v>0.24</v>
      </c>
    </row>
    <row r="89">
      <c r="A89" s="3">
        <v>-4.95</v>
      </c>
      <c r="B89" s="3">
        <v>0.22</v>
      </c>
    </row>
    <row r="90">
      <c r="A90" s="3">
        <v>-5.06</v>
      </c>
      <c r="B90" s="3">
        <v>4.8</v>
      </c>
    </row>
    <row r="91">
      <c r="A91" s="3">
        <v>-5.06</v>
      </c>
      <c r="B91" s="3">
        <v>20.0</v>
      </c>
    </row>
    <row r="92">
      <c r="A92" s="3">
        <v>-5.08</v>
      </c>
      <c r="B92" s="3">
        <v>1.3</v>
      </c>
    </row>
    <row r="93">
      <c r="A93" s="3">
        <v>-5.04</v>
      </c>
      <c r="B93" s="3">
        <v>0.43</v>
      </c>
    </row>
    <row r="94">
      <c r="A94" s="3">
        <v>-5.04</v>
      </c>
      <c r="B94" s="3">
        <v>0.8</v>
      </c>
    </row>
    <row r="95">
      <c r="A95" s="3">
        <v>-5.04</v>
      </c>
      <c r="B95" s="3">
        <v>0.33</v>
      </c>
    </row>
    <row r="96">
      <c r="A96" s="3">
        <v>-5.04</v>
      </c>
      <c r="B96" s="3">
        <v>0.29</v>
      </c>
    </row>
    <row r="97">
      <c r="A97" s="3">
        <v>-5.09</v>
      </c>
      <c r="B97" s="3">
        <v>1.5</v>
      </c>
    </row>
    <row r="98">
      <c r="A98" s="3">
        <v>-4.51</v>
      </c>
      <c r="B98" s="3">
        <v>0.2</v>
      </c>
    </row>
    <row r="99">
      <c r="A99" s="3">
        <v>-5.09</v>
      </c>
      <c r="B99" s="3">
        <v>2.7</v>
      </c>
    </row>
    <row r="100">
      <c r="A100" s="3">
        <v>-4.74</v>
      </c>
      <c r="B100" s="3">
        <v>2.9</v>
      </c>
    </row>
    <row r="101">
      <c r="A101" s="3">
        <v>-5.05</v>
      </c>
      <c r="B101" s="3">
        <v>0.53</v>
      </c>
    </row>
    <row r="102">
      <c r="A102" s="3">
        <v>-5.09</v>
      </c>
      <c r="B102" s="3">
        <v>0.51</v>
      </c>
    </row>
    <row r="103">
      <c r="A103" s="3">
        <v>-5.09</v>
      </c>
      <c r="B103" s="3">
        <v>0.5</v>
      </c>
    </row>
    <row r="104">
      <c r="A104" s="3">
        <v>-5.12</v>
      </c>
      <c r="B104" s="3">
        <v>0.618</v>
      </c>
    </row>
    <row r="105">
      <c r="A105" s="3">
        <v>-5.12</v>
      </c>
      <c r="B105" s="3">
        <v>0.91</v>
      </c>
    </row>
    <row r="106">
      <c r="A106" s="3">
        <v>-5.09</v>
      </c>
      <c r="B106" s="3">
        <v>0.3</v>
      </c>
    </row>
    <row r="107">
      <c r="A107" s="3">
        <v>-5.09</v>
      </c>
      <c r="B107" s="3">
        <v>0.2</v>
      </c>
    </row>
    <row r="108">
      <c r="A108" s="3">
        <v>-5.08</v>
      </c>
      <c r="B108" s="3">
        <v>0.7</v>
      </c>
    </row>
    <row r="109">
      <c r="A109" s="3">
        <v>-5.08</v>
      </c>
      <c r="B109" s="3">
        <v>1.1</v>
      </c>
    </row>
    <row r="110">
      <c r="A110" s="3">
        <v>-5.08</v>
      </c>
      <c r="B110" s="3">
        <v>1.6</v>
      </c>
    </row>
    <row r="111">
      <c r="A111" s="3">
        <v>-5.08</v>
      </c>
      <c r="B111" s="3">
        <v>1.8</v>
      </c>
    </row>
    <row r="112">
      <c r="A112" s="3">
        <v>-4.95</v>
      </c>
      <c r="B112" s="3">
        <v>0.23</v>
      </c>
    </row>
    <row r="113">
      <c r="A113" s="3">
        <v>-4.95</v>
      </c>
      <c r="B113" s="3">
        <v>0.23</v>
      </c>
    </row>
    <row r="114">
      <c r="A114" s="3">
        <v>-5.03</v>
      </c>
      <c r="B114" s="3">
        <v>1.5</v>
      </c>
    </row>
    <row r="115">
      <c r="A115" s="3">
        <v>-5.03</v>
      </c>
      <c r="B115" s="3">
        <v>0.45</v>
      </c>
    </row>
    <row r="116">
      <c r="A116" s="3">
        <v>-5.0</v>
      </c>
      <c r="B116" s="3">
        <v>0.41</v>
      </c>
    </row>
    <row r="117">
      <c r="A117" s="3">
        <v>-5.09</v>
      </c>
      <c r="B117" s="3">
        <v>1.1</v>
      </c>
    </row>
    <row r="118">
      <c r="A118" s="3">
        <v>-5.09</v>
      </c>
      <c r="B118" s="3">
        <v>0.97</v>
      </c>
    </row>
    <row r="119">
      <c r="A119" s="3">
        <v>-5.08</v>
      </c>
      <c r="B119" s="3">
        <v>0.28</v>
      </c>
    </row>
    <row r="120">
      <c r="A120" s="3">
        <v>-5.08</v>
      </c>
      <c r="B120" s="3">
        <v>0.25</v>
      </c>
    </row>
    <row r="121">
      <c r="A121" s="3">
        <v>-4.83</v>
      </c>
      <c r="B121" s="3">
        <v>0.45</v>
      </c>
    </row>
    <row r="122">
      <c r="A122" s="3">
        <v>-4.94</v>
      </c>
      <c r="B122" s="3">
        <v>0.29</v>
      </c>
    </row>
    <row r="123">
      <c r="A123" s="3">
        <v>-4.86</v>
      </c>
      <c r="B123" s="3">
        <v>1.66</v>
      </c>
    </row>
    <row r="124">
      <c r="A124" s="3">
        <v>-5.11</v>
      </c>
      <c r="B124" s="3">
        <v>0.8</v>
      </c>
    </row>
    <row r="125">
      <c r="A125" s="3">
        <v>-5.05</v>
      </c>
      <c r="B125" s="3">
        <v>0.3</v>
      </c>
    </row>
    <row r="126">
      <c r="A126" s="3">
        <v>-5.05</v>
      </c>
      <c r="B126" s="3">
        <v>1.2</v>
      </c>
    </row>
    <row r="127">
      <c r="A127" s="3">
        <v>-5.03</v>
      </c>
      <c r="B127" s="3">
        <v>1.4</v>
      </c>
    </row>
    <row r="128">
      <c r="A128" s="3">
        <v>-5.08</v>
      </c>
      <c r="B128" s="3">
        <v>0.69</v>
      </c>
    </row>
    <row r="129">
      <c r="A129" s="3">
        <v>-5.11</v>
      </c>
      <c r="B129" s="3">
        <v>0.9</v>
      </c>
    </row>
    <row r="130">
      <c r="A130" s="3">
        <v>-5.02</v>
      </c>
      <c r="B130" s="3">
        <v>1.3</v>
      </c>
    </row>
    <row r="131">
      <c r="A131" s="3">
        <v>-4.98</v>
      </c>
      <c r="B131" s="3">
        <v>1.0</v>
      </c>
    </row>
    <row r="132">
      <c r="A132" s="3">
        <v>-4.94</v>
      </c>
      <c r="B132" s="3">
        <v>6.4</v>
      </c>
    </row>
    <row r="133">
      <c r="A133" s="3">
        <v>-4.97</v>
      </c>
      <c r="B133" s="3">
        <v>2.0</v>
      </c>
    </row>
    <row r="134">
      <c r="A134" s="3">
        <v>-5.04</v>
      </c>
      <c r="B134" s="3">
        <v>0.39</v>
      </c>
    </row>
    <row r="135">
      <c r="A135" s="3">
        <v>-5.04</v>
      </c>
      <c r="B135" s="3">
        <v>0.23</v>
      </c>
    </row>
    <row r="136">
      <c r="A136" s="3">
        <v>-5.04</v>
      </c>
      <c r="B136" s="3">
        <v>0.23</v>
      </c>
    </row>
    <row r="137">
      <c r="A137" s="3">
        <v>-5.06</v>
      </c>
      <c r="B137" s="3">
        <v>2.2</v>
      </c>
    </row>
    <row r="138">
      <c r="A138" s="3">
        <v>-5.06</v>
      </c>
      <c r="B138" s="3">
        <v>0.8</v>
      </c>
    </row>
    <row r="139">
      <c r="A139" s="3">
        <v>-4.91</v>
      </c>
      <c r="B139" s="3">
        <v>1.78</v>
      </c>
    </row>
    <row r="140">
      <c r="A140" s="3">
        <v>-5.09</v>
      </c>
      <c r="B140" s="3">
        <v>1.9</v>
      </c>
    </row>
    <row r="141">
      <c r="A141" s="3">
        <v>-5.11</v>
      </c>
      <c r="B141" s="3">
        <v>3.7</v>
      </c>
    </row>
    <row r="142">
      <c r="A142" s="3">
        <v>-5.11</v>
      </c>
      <c r="B142" s="3">
        <v>3.7</v>
      </c>
    </row>
    <row r="143">
      <c r="A143" s="3">
        <v>-5.03</v>
      </c>
      <c r="B143" s="3">
        <v>0.17</v>
      </c>
    </row>
    <row r="144">
      <c r="A144" s="3">
        <v>-5.03</v>
      </c>
      <c r="B144" s="3">
        <v>0.15</v>
      </c>
    </row>
    <row r="145">
      <c r="A145" s="3">
        <v>-5.06</v>
      </c>
      <c r="B145" s="3">
        <v>0.5</v>
      </c>
    </row>
    <row r="146">
      <c r="A146" s="3">
        <v>-4.99</v>
      </c>
      <c r="B146" s="3">
        <v>0.78</v>
      </c>
    </row>
    <row r="147">
      <c r="A147" s="3">
        <v>-5.07</v>
      </c>
      <c r="B147" s="3">
        <v>0.4</v>
      </c>
    </row>
    <row r="148">
      <c r="A148" s="3">
        <v>-4.52</v>
      </c>
      <c r="B148" s="3">
        <v>1.8</v>
      </c>
    </row>
    <row r="149">
      <c r="A149" s="3">
        <v>-5.14</v>
      </c>
      <c r="B149" s="3">
        <v>0.7</v>
      </c>
    </row>
    <row r="150">
      <c r="A150" s="3">
        <v>-5.22</v>
      </c>
      <c r="B150" s="3">
        <v>0.8</v>
      </c>
    </row>
    <row r="151">
      <c r="A151" s="3">
        <v>-5.0</v>
      </c>
      <c r="B151" s="3">
        <v>0.8</v>
      </c>
    </row>
    <row r="152">
      <c r="A152" s="3">
        <v>-4.84</v>
      </c>
      <c r="B152" s="3">
        <v>1.7</v>
      </c>
    </row>
    <row r="153">
      <c r="A153" s="3">
        <v>-5.1</v>
      </c>
      <c r="B153" s="3">
        <v>1.7</v>
      </c>
    </row>
    <row r="154">
      <c r="A154" s="3">
        <v>-4.92</v>
      </c>
      <c r="B154" s="3">
        <v>1.9</v>
      </c>
    </row>
    <row r="155">
      <c r="A155" s="3">
        <v>-5.14</v>
      </c>
      <c r="B155" s="3">
        <v>1.1</v>
      </c>
    </row>
    <row r="156">
      <c r="A156" s="3">
        <v>-5.14</v>
      </c>
      <c r="B156" s="3">
        <v>1.0</v>
      </c>
    </row>
    <row r="157">
      <c r="A157" s="3">
        <v>-5.09</v>
      </c>
      <c r="B157" s="3">
        <v>5.0</v>
      </c>
    </row>
    <row r="158">
      <c r="A158" s="3">
        <v>-4.83</v>
      </c>
      <c r="B158" s="3">
        <v>0.21</v>
      </c>
    </row>
    <row r="159">
      <c r="A159" s="3">
        <v>-4.83</v>
      </c>
      <c r="B159" s="3">
        <v>0.21</v>
      </c>
    </row>
    <row r="160">
      <c r="A160" s="3">
        <v>-4.83</v>
      </c>
      <c r="B160" s="3">
        <v>0.2</v>
      </c>
    </row>
    <row r="161">
      <c r="A161" s="3">
        <v>-4.91</v>
      </c>
      <c r="B161" s="3">
        <v>1.84</v>
      </c>
    </row>
    <row r="162">
      <c r="A162" s="3">
        <v>-4.98</v>
      </c>
      <c r="B162" s="3">
        <v>0.15</v>
      </c>
    </row>
    <row r="163">
      <c r="A163" s="3">
        <v>-4.98</v>
      </c>
      <c r="B163" s="3">
        <v>0.07</v>
      </c>
    </row>
    <row r="164">
      <c r="A164" s="3">
        <v>-4.98</v>
      </c>
      <c r="B164" s="3">
        <v>0.1</v>
      </c>
    </row>
    <row r="165">
      <c r="A165" s="3">
        <v>-4.98</v>
      </c>
      <c r="B165" s="3">
        <v>0.13</v>
      </c>
    </row>
    <row r="166">
      <c r="A166" s="3">
        <v>-4.92</v>
      </c>
      <c r="B166" s="3">
        <v>1.5</v>
      </c>
    </row>
    <row r="167">
      <c r="A167" s="3">
        <v>-4.92</v>
      </c>
      <c r="B167" s="3">
        <v>0.77</v>
      </c>
    </row>
    <row r="168">
      <c r="A168" s="3">
        <v>-4.97</v>
      </c>
      <c r="B168" s="3">
        <v>0.17</v>
      </c>
    </row>
    <row r="169">
      <c r="A169" s="3">
        <v>-4.97</v>
      </c>
      <c r="B169" s="3">
        <v>0.16</v>
      </c>
    </row>
    <row r="170">
      <c r="A170" s="3">
        <v>-5.08</v>
      </c>
      <c r="B170" s="3">
        <v>0.62</v>
      </c>
    </row>
    <row r="171">
      <c r="A171" s="3">
        <v>-5.08</v>
      </c>
      <c r="B171" s="3">
        <v>0.6</v>
      </c>
    </row>
    <row r="172">
      <c r="A172" s="3">
        <v>-5.18</v>
      </c>
      <c r="B172" s="3">
        <v>3.707</v>
      </c>
    </row>
    <row r="173">
      <c r="A173" s="3">
        <v>-5.18</v>
      </c>
      <c r="B173" s="3">
        <v>2.2</v>
      </c>
    </row>
    <row r="174">
      <c r="A174" s="3">
        <v>-4.9</v>
      </c>
      <c r="B174" s="3">
        <v>1.3</v>
      </c>
    </row>
    <row r="175">
      <c r="A175" s="3">
        <v>-4.9</v>
      </c>
      <c r="B175" s="3">
        <v>1.2</v>
      </c>
    </row>
    <row r="176">
      <c r="A176" s="3">
        <v>-4.9</v>
      </c>
      <c r="B176" s="3">
        <v>0.78</v>
      </c>
    </row>
    <row r="177">
      <c r="A177" s="3">
        <v>-5.02</v>
      </c>
      <c r="B177" s="3">
        <v>0.4</v>
      </c>
    </row>
    <row r="178">
      <c r="A178" s="3">
        <v>-4.91</v>
      </c>
      <c r="B178" s="3">
        <v>0.7</v>
      </c>
    </row>
    <row r="179">
      <c r="A179" s="3">
        <v>-4.98</v>
      </c>
      <c r="B179" s="3">
        <v>2.3</v>
      </c>
    </row>
    <row r="180">
      <c r="A180" s="3">
        <v>-4.95</v>
      </c>
      <c r="B180" s="3">
        <v>0.19</v>
      </c>
    </row>
    <row r="181">
      <c r="A181" s="3">
        <v>-4.95</v>
      </c>
      <c r="B181" s="3">
        <v>0.16</v>
      </c>
    </row>
    <row r="182">
      <c r="A182" s="3">
        <v>-4.95</v>
      </c>
      <c r="B182" s="3">
        <v>0.15</v>
      </c>
    </row>
    <row r="183">
      <c r="A183" s="3">
        <v>-5.02</v>
      </c>
      <c r="B183" s="3">
        <v>0.6</v>
      </c>
    </row>
    <row r="184">
      <c r="A184" s="3">
        <v>-5.06</v>
      </c>
      <c r="B184" s="3">
        <v>0.33</v>
      </c>
    </row>
    <row r="185">
      <c r="A185" s="3">
        <v>-5.07</v>
      </c>
      <c r="B185" s="3">
        <v>0.82</v>
      </c>
    </row>
    <row r="186">
      <c r="A186" s="3">
        <v>-5.05</v>
      </c>
      <c r="B186" s="3">
        <v>1.7</v>
      </c>
    </row>
    <row r="187">
      <c r="A187" s="3">
        <v>-4.91</v>
      </c>
      <c r="B187" s="3">
        <v>0.15</v>
      </c>
    </row>
    <row r="188">
      <c r="A188" s="3">
        <v>-4.91</v>
      </c>
      <c r="B188" s="3">
        <v>0.14</v>
      </c>
    </row>
    <row r="189">
      <c r="A189" s="3">
        <v>-4.91</v>
      </c>
      <c r="B189" s="3">
        <v>0.13</v>
      </c>
    </row>
    <row r="190">
      <c r="A190" s="3">
        <v>-4.96</v>
      </c>
      <c r="B190" s="3">
        <v>0.74</v>
      </c>
    </row>
    <row r="191">
      <c r="A191" s="3">
        <v>-5.03</v>
      </c>
      <c r="B191" s="3">
        <v>2.0</v>
      </c>
    </row>
    <row r="192">
      <c r="A192" s="3">
        <v>-4.95</v>
      </c>
      <c r="B192" s="3">
        <v>0.35</v>
      </c>
    </row>
    <row r="193">
      <c r="A193" s="3">
        <v>-4.92</v>
      </c>
      <c r="B193" s="3">
        <v>0.3</v>
      </c>
    </row>
    <row r="194">
      <c r="A194" s="3">
        <v>-4.9</v>
      </c>
      <c r="B194" s="3">
        <v>0.1</v>
      </c>
    </row>
    <row r="195">
      <c r="A195" s="3">
        <v>-4.78</v>
      </c>
      <c r="B195" s="3">
        <v>2.4</v>
      </c>
    </row>
    <row r="196">
      <c r="A196" s="3">
        <v>-4.8</v>
      </c>
      <c r="B196" s="3">
        <v>0.9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8" t="s">
        <v>28</v>
      </c>
      <c r="B1" s="48" t="s">
        <v>30</v>
      </c>
      <c r="C1" s="48" t="s">
        <v>31</v>
      </c>
      <c r="D1" s="48" t="s">
        <v>32</v>
      </c>
      <c r="E1" s="48" t="s">
        <v>33</v>
      </c>
      <c r="F1" s="48" t="s">
        <v>34</v>
      </c>
      <c r="G1" s="48" t="s">
        <v>35</v>
      </c>
      <c r="H1" s="48" t="s">
        <v>36</v>
      </c>
      <c r="I1" s="48" t="s">
        <v>37</v>
      </c>
      <c r="J1" s="48" t="s">
        <v>38</v>
      </c>
      <c r="K1" s="48" t="s">
        <v>39</v>
      </c>
      <c r="L1" s="48" t="s">
        <v>40</v>
      </c>
      <c r="M1" s="48" t="s">
        <v>41</v>
      </c>
      <c r="N1" s="48" t="s">
        <v>42</v>
      </c>
      <c r="O1" s="48" t="s">
        <v>43</v>
      </c>
      <c r="P1" s="48" t="s">
        <v>44</v>
      </c>
      <c r="Q1" s="48" t="s">
        <v>45</v>
      </c>
      <c r="R1" s="48" t="s">
        <v>46</v>
      </c>
      <c r="S1" s="48" t="s">
        <v>47</v>
      </c>
      <c r="T1" s="48" t="s">
        <v>48</v>
      </c>
      <c r="U1" s="48" t="s">
        <v>49</v>
      </c>
    </row>
    <row r="2">
      <c r="A2" s="50">
        <v>17.465</v>
      </c>
      <c r="B2" s="48" t="s">
        <v>51</v>
      </c>
      <c r="C2" s="50">
        <v>0.92415692</v>
      </c>
      <c r="D2" s="50">
        <v>304.38052</v>
      </c>
      <c r="E2" s="50">
        <v>66.85369</v>
      </c>
      <c r="F2" s="50">
        <v>8.36289655</v>
      </c>
      <c r="G2" s="50">
        <v>8.18622988</v>
      </c>
      <c r="H2" s="50">
        <v>8.18622988</v>
      </c>
      <c r="I2" s="50">
        <v>1.0</v>
      </c>
      <c r="J2" s="50">
        <v>671.387954</v>
      </c>
      <c r="K2" s="50">
        <v>663.08462</v>
      </c>
      <c r="L2" s="50">
        <v>14.1081834</v>
      </c>
      <c r="M2" s="50">
        <v>47.0</v>
      </c>
      <c r="N2" s="50">
        <v>64.081251</v>
      </c>
      <c r="O2" s="50">
        <v>55.7779177</v>
      </c>
      <c r="P2" s="50">
        <v>1.18676421</v>
      </c>
      <c r="Q2" s="50">
        <v>47.0</v>
      </c>
      <c r="R2" s="50">
        <v>5.19169761</v>
      </c>
      <c r="S2" s="50">
        <v>4.13169761</v>
      </c>
      <c r="T2" s="50">
        <v>0.68861627</v>
      </c>
      <c r="U2" s="50">
        <v>6.0</v>
      </c>
    </row>
    <row r="3">
      <c r="A3" s="50">
        <v>25.985</v>
      </c>
      <c r="B3" s="48" t="s">
        <v>52</v>
      </c>
      <c r="C3" s="50">
        <v>1.20344553</v>
      </c>
      <c r="D3" s="50">
        <v>305.7182</v>
      </c>
      <c r="E3" s="50">
        <v>14.551098</v>
      </c>
      <c r="F3" s="50">
        <v>42.6034105</v>
      </c>
      <c r="G3" s="50">
        <v>42.0734105</v>
      </c>
      <c r="H3" s="50">
        <v>14.0244702</v>
      </c>
      <c r="I3" s="50">
        <v>3.0</v>
      </c>
      <c r="J3" s="50">
        <v>3449.46292</v>
      </c>
      <c r="K3" s="50">
        <v>3407.94625</v>
      </c>
      <c r="L3" s="50">
        <v>14.5018989</v>
      </c>
      <c r="M3" s="50">
        <v>235.0</v>
      </c>
      <c r="N3" s="50">
        <v>328.24793</v>
      </c>
      <c r="O3" s="50">
        <v>286.554597</v>
      </c>
      <c r="P3" s="50">
        <v>1.21421439</v>
      </c>
      <c r="Q3" s="50">
        <v>236.0</v>
      </c>
      <c r="R3" s="50">
        <v>5.42361476</v>
      </c>
      <c r="S3" s="50">
        <v>4.7169481</v>
      </c>
      <c r="T3" s="50">
        <v>1.17923702</v>
      </c>
      <c r="U3" s="50">
        <v>4.0</v>
      </c>
    </row>
    <row r="4">
      <c r="A4" s="50">
        <v>19.309</v>
      </c>
      <c r="B4" s="48" t="s">
        <v>56</v>
      </c>
      <c r="C4" s="50">
        <v>0.91326719</v>
      </c>
      <c r="D4" s="50">
        <v>306.93436</v>
      </c>
      <c r="E4" s="50">
        <v>-30.867846</v>
      </c>
      <c r="F4" s="50">
        <v>5.76912436</v>
      </c>
      <c r="G4" s="50">
        <v>5.59245769</v>
      </c>
      <c r="H4" s="50">
        <v>5.59245769</v>
      </c>
      <c r="I4" s="50">
        <v>1.0</v>
      </c>
      <c r="J4" s="50">
        <v>456.522406</v>
      </c>
      <c r="K4" s="50">
        <v>452.989073</v>
      </c>
      <c r="L4" s="50">
        <v>22.6494536</v>
      </c>
      <c r="M4" s="50">
        <v>20.0</v>
      </c>
      <c r="N4" s="50">
        <v>41.6617461</v>
      </c>
      <c r="O4" s="50">
        <v>38.1284128</v>
      </c>
      <c r="P4" s="50">
        <v>1.90642064</v>
      </c>
      <c r="Q4" s="50">
        <v>20.0</v>
      </c>
      <c r="R4" s="50">
        <v>5.1791025</v>
      </c>
      <c r="S4" s="50">
        <v>3.76576917</v>
      </c>
      <c r="T4" s="50">
        <v>0.47072115</v>
      </c>
      <c r="U4" s="50">
        <v>8.0</v>
      </c>
    </row>
    <row r="5">
      <c r="A5" s="50">
        <v>10.787</v>
      </c>
      <c r="B5" s="48" t="s">
        <v>59</v>
      </c>
      <c r="C5" s="50">
        <v>0.78693845</v>
      </c>
      <c r="D5" s="50">
        <v>32.60806</v>
      </c>
      <c r="E5" s="50">
        <v>-50.823723</v>
      </c>
      <c r="F5" s="50">
        <v>7.56324454</v>
      </c>
      <c r="G5" s="50">
        <v>7.03324454</v>
      </c>
      <c r="H5" s="50">
        <v>2.34441485</v>
      </c>
      <c r="I5" s="50">
        <v>3.0</v>
      </c>
      <c r="J5" s="50">
        <v>193.077603</v>
      </c>
      <c r="K5" s="50">
        <v>189.897603</v>
      </c>
      <c r="L5" s="50">
        <v>10.5498668</v>
      </c>
      <c r="M5" s="50">
        <v>18.0</v>
      </c>
      <c r="N5" s="50">
        <v>19.1786536</v>
      </c>
      <c r="O5" s="50">
        <v>15.9986536</v>
      </c>
      <c r="P5" s="50">
        <v>0.88881409</v>
      </c>
      <c r="Q5" s="50">
        <v>18.0</v>
      </c>
      <c r="R5" s="50">
        <v>5.23853273</v>
      </c>
      <c r="S5" s="50">
        <v>2.76519939</v>
      </c>
      <c r="T5" s="50">
        <v>0.19751424</v>
      </c>
      <c r="U5" s="50">
        <v>14.0</v>
      </c>
    </row>
    <row r="6">
      <c r="A6" s="50">
        <v>14.677</v>
      </c>
      <c r="B6" s="48" t="s">
        <v>60</v>
      </c>
      <c r="C6" s="50">
        <v>0.95037629</v>
      </c>
      <c r="D6" s="50">
        <v>310.04898</v>
      </c>
      <c r="E6" s="50">
        <v>-23.773867</v>
      </c>
      <c r="F6" s="50">
        <v>7.82507888</v>
      </c>
      <c r="G6" s="50">
        <v>7.47174555</v>
      </c>
      <c r="H6" s="50">
        <v>3.73587278</v>
      </c>
      <c r="I6" s="50">
        <v>2.0</v>
      </c>
      <c r="J6" s="50">
        <v>307.375695</v>
      </c>
      <c r="K6" s="50">
        <v>302.605695</v>
      </c>
      <c r="L6" s="50">
        <v>11.2076183</v>
      </c>
      <c r="M6" s="50">
        <v>27.0</v>
      </c>
      <c r="N6" s="50">
        <v>30.2500479</v>
      </c>
      <c r="O6" s="50">
        <v>25.4800479</v>
      </c>
      <c r="P6" s="50">
        <v>0.94370548</v>
      </c>
      <c r="Q6" s="50">
        <v>27.0</v>
      </c>
      <c r="R6" s="50">
        <v>5.40358676</v>
      </c>
      <c r="S6" s="50">
        <v>3.46025342</v>
      </c>
      <c r="T6" s="50">
        <v>0.31456849</v>
      </c>
      <c r="U6" s="50">
        <v>11.0</v>
      </c>
    </row>
    <row r="7">
      <c r="A7" s="50">
        <v>20.899</v>
      </c>
      <c r="B7" s="48" t="s">
        <v>62</v>
      </c>
      <c r="C7" s="50">
        <v>0.98565676</v>
      </c>
      <c r="D7" s="50">
        <v>310.18808</v>
      </c>
      <c r="E7" s="50">
        <v>19.935535</v>
      </c>
      <c r="F7" s="50">
        <v>9.30678453</v>
      </c>
      <c r="G7" s="50">
        <v>9.13011786</v>
      </c>
      <c r="H7" s="50">
        <v>9.13011786</v>
      </c>
      <c r="I7" s="50">
        <v>1.0</v>
      </c>
      <c r="J7" s="50">
        <v>747.31288</v>
      </c>
      <c r="K7" s="50">
        <v>739.539547</v>
      </c>
      <c r="L7" s="50">
        <v>16.807717</v>
      </c>
      <c r="M7" s="50">
        <v>44.0</v>
      </c>
      <c r="N7" s="50">
        <v>69.9856048</v>
      </c>
      <c r="O7" s="50">
        <v>62.2122715</v>
      </c>
      <c r="P7" s="50">
        <v>1.41391526</v>
      </c>
      <c r="Q7" s="50">
        <v>44.0</v>
      </c>
      <c r="R7" s="50">
        <v>5.6683164</v>
      </c>
      <c r="S7" s="50">
        <v>4.6083164</v>
      </c>
      <c r="T7" s="50">
        <v>0.76805273</v>
      </c>
      <c r="U7" s="50">
        <v>6.0</v>
      </c>
    </row>
    <row r="8">
      <c r="A8" s="50">
        <v>24.172</v>
      </c>
      <c r="B8" s="48" t="s">
        <v>63</v>
      </c>
      <c r="C8" s="50">
        <v>1.69977775</v>
      </c>
      <c r="D8" s="50">
        <v>311.00974</v>
      </c>
      <c r="E8" s="50">
        <v>-51.92097</v>
      </c>
      <c r="F8" s="50">
        <v>48548.2671</v>
      </c>
      <c r="G8" s="50">
        <v>46969.3971</v>
      </c>
      <c r="H8" s="50">
        <v>5.25561118</v>
      </c>
      <c r="I8" s="50">
        <v>8937.0</v>
      </c>
      <c r="J8" s="50">
        <v>3932408.75</v>
      </c>
      <c r="K8" s="50">
        <v>3804521.17</v>
      </c>
      <c r="L8" s="50">
        <v>5.25564748</v>
      </c>
      <c r="M8" s="50">
        <v>723892.0</v>
      </c>
      <c r="N8" s="50">
        <v>449669.459</v>
      </c>
      <c r="O8" s="50">
        <v>319646.856</v>
      </c>
      <c r="P8" s="50">
        <v>0.43431637</v>
      </c>
      <c r="Q8" s="50">
        <v>735977.0</v>
      </c>
      <c r="R8" s="50">
        <v>5551.62748</v>
      </c>
      <c r="S8" s="50">
        <v>3946.25748</v>
      </c>
      <c r="T8" s="50">
        <v>0.43427506</v>
      </c>
      <c r="U8" s="50">
        <v>9087.0</v>
      </c>
    </row>
    <row r="9">
      <c r="A9" s="50">
        <v>14.265</v>
      </c>
      <c r="B9" s="48" t="s">
        <v>64</v>
      </c>
      <c r="C9" s="50">
        <v>3.19178611</v>
      </c>
      <c r="D9" s="50">
        <v>311.3224</v>
      </c>
      <c r="E9" s="50">
        <v>61.838783</v>
      </c>
      <c r="F9" s="50">
        <v>5.47407761</v>
      </c>
      <c r="G9" s="50">
        <v>3.70741095</v>
      </c>
      <c r="H9" s="50">
        <v>0.37074109</v>
      </c>
      <c r="I9" s="50">
        <v>10.0</v>
      </c>
      <c r="J9" s="50">
        <v>34.623362</v>
      </c>
      <c r="K9" s="50">
        <v>30.0300287</v>
      </c>
      <c r="L9" s="50">
        <v>1.1550011</v>
      </c>
      <c r="M9" s="50">
        <v>26.0</v>
      </c>
      <c r="N9" s="50">
        <v>6.94819073</v>
      </c>
      <c r="O9" s="50">
        <v>2.53152406</v>
      </c>
      <c r="P9" s="50">
        <v>0.10126096</v>
      </c>
      <c r="Q9" s="50">
        <v>25.0</v>
      </c>
      <c r="R9" s="50">
        <v>5.19800125</v>
      </c>
      <c r="S9" s="50">
        <v>0.78133459</v>
      </c>
      <c r="T9" s="50">
        <v>0.03125338</v>
      </c>
      <c r="U9" s="50">
        <v>25.0</v>
      </c>
    </row>
    <row r="10">
      <c r="A10" s="50">
        <v>14.678</v>
      </c>
      <c r="B10" s="48" t="s">
        <v>65</v>
      </c>
      <c r="C10" s="50">
        <v>1.06159662</v>
      </c>
      <c r="D10" s="50">
        <v>311.5239</v>
      </c>
      <c r="E10" s="50">
        <v>-25.270897</v>
      </c>
      <c r="F10" s="50">
        <v>849.990163</v>
      </c>
      <c r="G10" s="50">
        <v>825.963496</v>
      </c>
      <c r="H10" s="50">
        <v>6.073261</v>
      </c>
      <c r="I10" s="50">
        <v>136.0</v>
      </c>
      <c r="J10" s="50">
        <v>68847.6132</v>
      </c>
      <c r="K10" s="50">
        <v>66903.0432</v>
      </c>
      <c r="L10" s="50">
        <v>6.07822687</v>
      </c>
      <c r="M10" s="50">
        <v>11007.0</v>
      </c>
      <c r="N10" s="50">
        <v>7578.97992</v>
      </c>
      <c r="O10" s="50">
        <v>5623.80992</v>
      </c>
      <c r="P10" s="50">
        <v>0.50816029</v>
      </c>
      <c r="Q10" s="50">
        <v>11067.0</v>
      </c>
      <c r="R10" s="50">
        <v>93.6330854</v>
      </c>
      <c r="S10" s="50">
        <v>69.4297521</v>
      </c>
      <c r="T10" s="50">
        <v>0.50678651</v>
      </c>
      <c r="U10" s="50">
        <v>137.0</v>
      </c>
    </row>
    <row r="11">
      <c r="A11" s="50">
        <v>7.041</v>
      </c>
      <c r="B11" s="48" t="s">
        <v>66</v>
      </c>
      <c r="C11" s="50">
        <v>0.54226946</v>
      </c>
      <c r="D11" s="50">
        <v>313.33246</v>
      </c>
      <c r="E11" s="50">
        <v>62.154392</v>
      </c>
      <c r="F11" s="50">
        <v>35.5843661</v>
      </c>
      <c r="G11" s="50">
        <v>35.2310328</v>
      </c>
      <c r="H11" s="50">
        <v>17.6155164</v>
      </c>
      <c r="I11" s="50">
        <v>2.0</v>
      </c>
      <c r="J11" s="50">
        <v>2874.38366</v>
      </c>
      <c r="K11" s="50">
        <v>2853.71366</v>
      </c>
      <c r="L11" s="50">
        <v>24.390715</v>
      </c>
      <c r="M11" s="50">
        <v>117.0</v>
      </c>
      <c r="N11" s="50">
        <v>262.465453</v>
      </c>
      <c r="O11" s="50">
        <v>241.972119</v>
      </c>
      <c r="P11" s="50">
        <v>2.08596655</v>
      </c>
      <c r="Q11" s="50">
        <v>116.0</v>
      </c>
      <c r="R11" s="50">
        <v>6.68128689</v>
      </c>
      <c r="S11" s="50">
        <v>5.97462023</v>
      </c>
      <c r="T11" s="50">
        <v>1.49365506</v>
      </c>
      <c r="U11" s="50">
        <v>4.0</v>
      </c>
    </row>
    <row r="12">
      <c r="A12" s="50">
        <v>3.497</v>
      </c>
      <c r="B12" s="48" t="s">
        <v>67</v>
      </c>
      <c r="C12" s="50">
        <v>0.83231622</v>
      </c>
      <c r="D12" s="50">
        <v>316.72476</v>
      </c>
      <c r="E12" s="50">
        <v>38.749416</v>
      </c>
      <c r="F12" s="50">
        <v>5.21876019</v>
      </c>
      <c r="G12" s="50">
        <v>3.45209353</v>
      </c>
      <c r="H12" s="50">
        <v>0.34520935</v>
      </c>
      <c r="I12" s="50">
        <v>10.0</v>
      </c>
      <c r="J12" s="50">
        <v>30.6119576</v>
      </c>
      <c r="K12" s="50">
        <v>27.9619576</v>
      </c>
      <c r="L12" s="50">
        <v>1.8641305</v>
      </c>
      <c r="M12" s="50">
        <v>15.0</v>
      </c>
      <c r="N12" s="50">
        <v>5.34815994</v>
      </c>
      <c r="O12" s="50">
        <v>2.52149328</v>
      </c>
      <c r="P12" s="50">
        <v>0.15759333</v>
      </c>
      <c r="Q12" s="50">
        <v>16.0</v>
      </c>
      <c r="R12" s="50">
        <v>5.35211603</v>
      </c>
      <c r="S12" s="50">
        <v>0.7587827</v>
      </c>
      <c r="T12" s="50">
        <v>0.02918395</v>
      </c>
      <c r="U12" s="50">
        <v>26.0</v>
      </c>
    </row>
    <row r="13">
      <c r="A13" s="50">
        <v>3.495</v>
      </c>
      <c r="B13" s="48" t="s">
        <v>68</v>
      </c>
      <c r="C13" s="50">
        <v>0.71400949</v>
      </c>
      <c r="D13" s="50">
        <v>316.73026</v>
      </c>
      <c r="E13" s="50">
        <v>38.742054</v>
      </c>
      <c r="F13" s="50">
        <v>5.71324731</v>
      </c>
      <c r="G13" s="50">
        <v>4.47658065</v>
      </c>
      <c r="H13" s="50">
        <v>0.63951152</v>
      </c>
      <c r="I13" s="50">
        <v>7.0</v>
      </c>
      <c r="J13" s="50">
        <v>54.2737665</v>
      </c>
      <c r="K13" s="50">
        <v>51.8004332</v>
      </c>
      <c r="L13" s="50">
        <v>3.70003094</v>
      </c>
      <c r="M13" s="50">
        <v>14.0</v>
      </c>
      <c r="N13" s="50">
        <v>6.86330428</v>
      </c>
      <c r="O13" s="50">
        <v>4.38997094</v>
      </c>
      <c r="P13" s="50">
        <v>0.31356935</v>
      </c>
      <c r="Q13" s="50">
        <v>14.0</v>
      </c>
      <c r="R13" s="50">
        <v>5.30986829</v>
      </c>
      <c r="S13" s="50">
        <v>1.24653496</v>
      </c>
      <c r="T13" s="50">
        <v>0.05419717</v>
      </c>
      <c r="U13" s="50">
        <v>23.0</v>
      </c>
    </row>
    <row r="14">
      <c r="A14" s="50">
        <v>3.971</v>
      </c>
      <c r="B14" s="48" t="s">
        <v>70</v>
      </c>
      <c r="C14" s="50">
        <v>0.47220627</v>
      </c>
      <c r="D14" s="50">
        <v>319.31363</v>
      </c>
      <c r="E14" s="50">
        <v>-38.867363</v>
      </c>
      <c r="F14" s="50">
        <v>5.46452316</v>
      </c>
      <c r="G14" s="50">
        <v>4.7578565</v>
      </c>
      <c r="H14" s="50">
        <v>1.18946412</v>
      </c>
      <c r="I14" s="50">
        <v>4.0</v>
      </c>
      <c r="J14" s="50">
        <v>97.9365941</v>
      </c>
      <c r="K14" s="50">
        <v>96.3465941</v>
      </c>
      <c r="L14" s="50">
        <v>10.7051771</v>
      </c>
      <c r="M14" s="50">
        <v>9.0</v>
      </c>
      <c r="N14" s="50">
        <v>9.78179573</v>
      </c>
      <c r="O14" s="50">
        <v>8.19179573</v>
      </c>
      <c r="P14" s="50">
        <v>0.91019953</v>
      </c>
      <c r="Q14" s="50">
        <v>9.0</v>
      </c>
      <c r="R14" s="50">
        <v>5.278199</v>
      </c>
      <c r="S14" s="50">
        <v>1.92153233</v>
      </c>
      <c r="T14" s="50">
        <v>0.10113328</v>
      </c>
      <c r="U14" s="50">
        <v>19.0</v>
      </c>
    </row>
    <row r="15">
      <c r="A15" s="50">
        <v>9.262</v>
      </c>
      <c r="B15" s="48" t="s">
        <v>71</v>
      </c>
      <c r="C15" s="50">
        <v>1.18164299</v>
      </c>
      <c r="D15" s="50">
        <v>321.61087</v>
      </c>
      <c r="E15" s="50">
        <v>-65.366196</v>
      </c>
      <c r="F15" s="50">
        <v>6.81717615</v>
      </c>
      <c r="G15" s="50">
        <v>6.11050948</v>
      </c>
      <c r="H15" s="50">
        <v>1.52762737</v>
      </c>
      <c r="I15" s="50">
        <v>4.0</v>
      </c>
      <c r="J15" s="50">
        <v>407.076784</v>
      </c>
      <c r="K15" s="50">
        <v>371.213451</v>
      </c>
      <c r="L15" s="50">
        <v>1.82863769</v>
      </c>
      <c r="M15" s="50">
        <v>203.0</v>
      </c>
      <c r="N15" s="50">
        <v>67.0786502</v>
      </c>
      <c r="O15" s="50">
        <v>31.2153169</v>
      </c>
      <c r="P15" s="50">
        <v>0.15377003</v>
      </c>
      <c r="Q15" s="50">
        <v>203.0</v>
      </c>
      <c r="R15" s="50">
        <v>5.18712093</v>
      </c>
      <c r="S15" s="50">
        <v>2.1837876</v>
      </c>
      <c r="T15" s="50">
        <v>0.12845809</v>
      </c>
      <c r="U15" s="50">
        <v>17.0</v>
      </c>
    </row>
    <row r="16">
      <c r="A16" s="50">
        <v>11.008</v>
      </c>
      <c r="B16" s="48" t="s">
        <v>73</v>
      </c>
      <c r="C16" s="50">
        <v>1.23238306</v>
      </c>
      <c r="D16" s="50">
        <v>34.26346</v>
      </c>
      <c r="E16" s="50">
        <v>34.22423</v>
      </c>
      <c r="F16" s="50">
        <v>5.45921254</v>
      </c>
      <c r="G16" s="50">
        <v>5.10587921</v>
      </c>
      <c r="H16" s="50">
        <v>2.5529396</v>
      </c>
      <c r="I16" s="50">
        <v>2.0</v>
      </c>
      <c r="J16" s="50">
        <v>218.448108</v>
      </c>
      <c r="K16" s="50">
        <v>206.788108</v>
      </c>
      <c r="L16" s="50">
        <v>3.13315315</v>
      </c>
      <c r="M16" s="50">
        <v>66.0</v>
      </c>
      <c r="N16" s="50">
        <v>29.055821</v>
      </c>
      <c r="O16" s="50">
        <v>17.395821</v>
      </c>
      <c r="P16" s="50">
        <v>0.26357305</v>
      </c>
      <c r="Q16" s="50">
        <v>66.0</v>
      </c>
      <c r="R16" s="50">
        <v>5.48001845</v>
      </c>
      <c r="S16" s="50">
        <v>3.00668511</v>
      </c>
      <c r="T16" s="50">
        <v>0.21476322</v>
      </c>
      <c r="U16" s="50">
        <v>14.0</v>
      </c>
    </row>
    <row r="17">
      <c r="A17" s="50">
        <v>4.965</v>
      </c>
      <c r="B17" s="48" t="s">
        <v>74</v>
      </c>
      <c r="C17" s="50">
        <v>0.34734428</v>
      </c>
      <c r="D17" s="50">
        <v>323.39157</v>
      </c>
      <c r="E17" s="50">
        <v>-49.009007</v>
      </c>
      <c r="F17" s="50">
        <v>6.01501037</v>
      </c>
      <c r="G17" s="50">
        <v>5.48501037</v>
      </c>
      <c r="H17" s="50">
        <v>1.82833679</v>
      </c>
      <c r="I17" s="50">
        <v>3.0</v>
      </c>
      <c r="J17" s="50">
        <v>148.801947</v>
      </c>
      <c r="K17" s="50">
        <v>148.09528</v>
      </c>
      <c r="L17" s="50">
        <v>37.02382</v>
      </c>
      <c r="M17" s="50">
        <v>4.0</v>
      </c>
      <c r="N17" s="50">
        <v>13.3076474</v>
      </c>
      <c r="O17" s="50">
        <v>12.6009808</v>
      </c>
      <c r="P17" s="50">
        <v>3.15024519</v>
      </c>
      <c r="Q17" s="50">
        <v>4.0</v>
      </c>
      <c r="R17" s="50">
        <v>5.31574929</v>
      </c>
      <c r="S17" s="50">
        <v>2.48908262</v>
      </c>
      <c r="T17" s="50">
        <v>0.15556766</v>
      </c>
      <c r="U17" s="50">
        <v>16.0</v>
      </c>
    </row>
    <row r="18">
      <c r="A18" s="50">
        <v>23.006</v>
      </c>
      <c r="B18" s="48" t="s">
        <v>75</v>
      </c>
      <c r="C18" s="50">
        <v>1.43134978</v>
      </c>
      <c r="D18" s="50">
        <v>34.506</v>
      </c>
      <c r="E18" s="50">
        <v>1.7578019</v>
      </c>
      <c r="F18" s="50">
        <v>5.67783662</v>
      </c>
      <c r="G18" s="50">
        <v>5.50116995</v>
      </c>
      <c r="H18" s="50">
        <v>5.50116995</v>
      </c>
      <c r="I18" s="50">
        <v>1.0</v>
      </c>
      <c r="J18" s="50">
        <v>455.4881</v>
      </c>
      <c r="K18" s="50">
        <v>445.594766</v>
      </c>
      <c r="L18" s="50">
        <v>7.9570494</v>
      </c>
      <c r="M18" s="50">
        <v>56.0</v>
      </c>
      <c r="N18" s="50">
        <v>47.3661954</v>
      </c>
      <c r="O18" s="50">
        <v>37.4728621</v>
      </c>
      <c r="P18" s="50">
        <v>0.66915825</v>
      </c>
      <c r="Q18" s="50">
        <v>56.0</v>
      </c>
      <c r="R18" s="50">
        <v>5.75365134</v>
      </c>
      <c r="S18" s="50">
        <v>4.16365134</v>
      </c>
      <c r="T18" s="50">
        <v>0.46262793</v>
      </c>
      <c r="U18" s="50">
        <v>9.0</v>
      </c>
    </row>
    <row r="19">
      <c r="A19" s="50">
        <v>18.128</v>
      </c>
      <c r="B19" s="48" t="s">
        <v>76</v>
      </c>
      <c r="C19" s="50">
        <v>1.02505176</v>
      </c>
      <c r="D19" s="50">
        <v>326.13055</v>
      </c>
      <c r="E19" s="50">
        <v>14.771939</v>
      </c>
      <c r="F19" s="50">
        <v>25.5249858</v>
      </c>
      <c r="G19" s="50">
        <v>24.9949858</v>
      </c>
      <c r="H19" s="50">
        <v>8.33166194</v>
      </c>
      <c r="I19" s="50">
        <v>3.0</v>
      </c>
      <c r="J19" s="50">
        <v>2057.10052</v>
      </c>
      <c r="K19" s="50">
        <v>2024.59385</v>
      </c>
      <c r="L19" s="50">
        <v>11.0032275</v>
      </c>
      <c r="M19" s="50">
        <v>184.0</v>
      </c>
      <c r="N19" s="50">
        <v>202.772932</v>
      </c>
      <c r="O19" s="50">
        <v>170.266265</v>
      </c>
      <c r="P19" s="50">
        <v>0.92536014</v>
      </c>
      <c r="Q19" s="50">
        <v>184.0</v>
      </c>
      <c r="R19" s="50">
        <v>5.26410531</v>
      </c>
      <c r="S19" s="50">
        <v>4.20410531</v>
      </c>
      <c r="T19" s="50">
        <v>0.70068422</v>
      </c>
      <c r="U19" s="50">
        <v>6.0</v>
      </c>
    </row>
    <row r="20">
      <c r="A20" s="50">
        <v>15.561</v>
      </c>
      <c r="B20" s="48" t="s">
        <v>77</v>
      </c>
      <c r="C20" s="50">
        <v>0.99025191</v>
      </c>
      <c r="D20" s="50">
        <v>327.06564</v>
      </c>
      <c r="E20" s="50">
        <v>-47.303616</v>
      </c>
      <c r="F20" s="50">
        <v>10.1283872</v>
      </c>
      <c r="G20" s="50">
        <v>9.77505384</v>
      </c>
      <c r="H20" s="50">
        <v>4.88752692</v>
      </c>
      <c r="I20" s="50">
        <v>2.0</v>
      </c>
      <c r="J20" s="50">
        <v>403.30968</v>
      </c>
      <c r="K20" s="50">
        <v>395.88968</v>
      </c>
      <c r="L20" s="50">
        <v>9.42594477</v>
      </c>
      <c r="M20" s="50">
        <v>42.0</v>
      </c>
      <c r="N20" s="50">
        <v>40.72217</v>
      </c>
      <c r="O20" s="50">
        <v>33.30217</v>
      </c>
      <c r="P20" s="50">
        <v>0.79290881</v>
      </c>
      <c r="Q20" s="50">
        <v>42.0</v>
      </c>
      <c r="R20" s="50">
        <v>5.29024111</v>
      </c>
      <c r="S20" s="50">
        <v>3.70024111</v>
      </c>
      <c r="T20" s="50">
        <v>0.4111379</v>
      </c>
      <c r="U20" s="50">
        <v>9.0</v>
      </c>
    </row>
    <row r="21">
      <c r="A21" s="50">
        <v>27.128</v>
      </c>
      <c r="B21" s="48" t="s">
        <v>79</v>
      </c>
      <c r="C21" s="50">
        <v>1.77098595</v>
      </c>
      <c r="D21" s="50">
        <v>328.12466</v>
      </c>
      <c r="E21" s="50">
        <v>28.79354</v>
      </c>
      <c r="F21" s="50">
        <v>41.8233804</v>
      </c>
      <c r="G21" s="50">
        <v>40.7633804</v>
      </c>
      <c r="H21" s="50">
        <v>6.79389673</v>
      </c>
      <c r="I21" s="50">
        <v>6.0</v>
      </c>
      <c r="J21" s="50">
        <v>3381.68714</v>
      </c>
      <c r="K21" s="50">
        <v>3301.83381</v>
      </c>
      <c r="L21" s="50">
        <v>7.30494206</v>
      </c>
      <c r="M21" s="50">
        <v>452.0</v>
      </c>
      <c r="N21" s="50">
        <v>357.637196</v>
      </c>
      <c r="O21" s="50">
        <v>277.607196</v>
      </c>
      <c r="P21" s="50">
        <v>0.61281942</v>
      </c>
      <c r="Q21" s="50">
        <v>453.0</v>
      </c>
      <c r="R21" s="50">
        <v>5.23512423</v>
      </c>
      <c r="S21" s="50">
        <v>3.99845756</v>
      </c>
      <c r="T21" s="50">
        <v>0.57120822</v>
      </c>
      <c r="U21" s="50">
        <v>7.0</v>
      </c>
    </row>
    <row r="22">
      <c r="A22" s="50">
        <v>12.834</v>
      </c>
      <c r="B22" s="48" t="s">
        <v>80</v>
      </c>
      <c r="C22" s="50">
        <v>0.79542214</v>
      </c>
      <c r="D22" s="50">
        <v>34.74377</v>
      </c>
      <c r="E22" s="50">
        <v>-25.945688</v>
      </c>
      <c r="F22" s="50">
        <v>10.0132771</v>
      </c>
      <c r="G22" s="50">
        <v>9.6599438</v>
      </c>
      <c r="H22" s="50">
        <v>4.8299719</v>
      </c>
      <c r="I22" s="50">
        <v>2.0</v>
      </c>
      <c r="J22" s="50">
        <v>397.057724</v>
      </c>
      <c r="K22" s="50">
        <v>391.227724</v>
      </c>
      <c r="L22" s="50">
        <v>11.8553856</v>
      </c>
      <c r="M22" s="50">
        <v>33.0</v>
      </c>
      <c r="N22" s="50">
        <v>38.7663813</v>
      </c>
      <c r="O22" s="50">
        <v>32.9363813</v>
      </c>
      <c r="P22" s="50">
        <v>0.99807216</v>
      </c>
      <c r="Q22" s="50">
        <v>33.0</v>
      </c>
      <c r="R22" s="50">
        <v>5.24959792</v>
      </c>
      <c r="S22" s="50">
        <v>3.65959792</v>
      </c>
      <c r="T22" s="50">
        <v>0.40662199</v>
      </c>
      <c r="U22" s="50">
        <v>9.0</v>
      </c>
    </row>
    <row r="23">
      <c r="A23" s="50">
        <v>27.061</v>
      </c>
      <c r="B23" s="48" t="s">
        <v>81</v>
      </c>
      <c r="C23" s="50">
        <v>1.71086212</v>
      </c>
      <c r="D23" s="50">
        <v>328.32404</v>
      </c>
      <c r="E23" s="50">
        <v>-13.551768</v>
      </c>
      <c r="F23" s="50">
        <v>8862.35869</v>
      </c>
      <c r="G23" s="50">
        <v>8615.02536</v>
      </c>
      <c r="H23" s="50">
        <v>6.15358954</v>
      </c>
      <c r="I23" s="50">
        <v>1400.0</v>
      </c>
      <c r="J23" s="50">
        <v>717843.104</v>
      </c>
      <c r="K23" s="50">
        <v>697817.054</v>
      </c>
      <c r="L23" s="50">
        <v>6.15603241</v>
      </c>
      <c r="M23" s="50">
        <v>113355.0</v>
      </c>
      <c r="N23" s="50">
        <v>78832.308</v>
      </c>
      <c r="O23" s="50">
        <v>58647.0814</v>
      </c>
      <c r="P23" s="50">
        <v>0.51329542</v>
      </c>
      <c r="Q23" s="50">
        <v>114256.0</v>
      </c>
      <c r="R23" s="50">
        <v>973.314708</v>
      </c>
      <c r="S23" s="50">
        <v>724.038042</v>
      </c>
      <c r="T23" s="50">
        <v>0.51313823</v>
      </c>
      <c r="U23" s="50">
        <v>1411.0</v>
      </c>
    </row>
    <row r="24">
      <c r="A24" s="50">
        <v>3.639</v>
      </c>
      <c r="B24" s="48" t="s">
        <v>82</v>
      </c>
      <c r="C24" s="50">
        <v>0.68029928</v>
      </c>
      <c r="D24" s="50">
        <v>330.84024</v>
      </c>
      <c r="E24" s="50">
        <v>-56.785976</v>
      </c>
      <c r="F24" s="50">
        <v>5.35707858</v>
      </c>
      <c r="G24" s="50">
        <v>3.59041192</v>
      </c>
      <c r="H24" s="50">
        <v>0.35904119</v>
      </c>
      <c r="I24" s="50">
        <v>10.0</v>
      </c>
      <c r="J24" s="50">
        <v>31.2023365</v>
      </c>
      <c r="K24" s="50">
        <v>29.0823365</v>
      </c>
      <c r="L24" s="50">
        <v>2.42352804</v>
      </c>
      <c r="M24" s="50">
        <v>12.0</v>
      </c>
      <c r="N24" s="50">
        <v>5.33840943</v>
      </c>
      <c r="O24" s="50">
        <v>2.8650761</v>
      </c>
      <c r="P24" s="50">
        <v>0.20464829</v>
      </c>
      <c r="Q24" s="50">
        <v>14.0</v>
      </c>
      <c r="R24" s="50">
        <v>5.38160824</v>
      </c>
      <c r="S24" s="50">
        <v>0.78827491</v>
      </c>
      <c r="T24" s="50">
        <v>0.03031827</v>
      </c>
      <c r="U24" s="50">
        <v>26.0</v>
      </c>
    </row>
    <row r="25">
      <c r="A25" s="50">
        <v>11.798</v>
      </c>
      <c r="B25" s="48" t="s">
        <v>83</v>
      </c>
      <c r="C25" s="50">
        <v>1.51690973</v>
      </c>
      <c r="D25" s="50">
        <v>331.75278</v>
      </c>
      <c r="E25" s="50">
        <v>25.345112</v>
      </c>
      <c r="F25" s="50">
        <v>9.32976666</v>
      </c>
      <c r="G25" s="50">
        <v>8.26976666</v>
      </c>
      <c r="H25" s="50">
        <v>1.37829444</v>
      </c>
      <c r="I25" s="50">
        <v>6.0</v>
      </c>
      <c r="J25" s="50">
        <v>743.521099</v>
      </c>
      <c r="K25" s="50">
        <v>669.851099</v>
      </c>
      <c r="L25" s="50">
        <v>1.60635755</v>
      </c>
      <c r="M25" s="50">
        <v>417.0</v>
      </c>
      <c r="N25" s="50">
        <v>130.337086</v>
      </c>
      <c r="O25" s="50">
        <v>56.3137527</v>
      </c>
      <c r="P25" s="50">
        <v>0.13440036</v>
      </c>
      <c r="Q25" s="50">
        <v>419.0</v>
      </c>
      <c r="R25" s="50">
        <v>5.26569454</v>
      </c>
      <c r="S25" s="50">
        <v>2.08569454</v>
      </c>
      <c r="T25" s="50">
        <v>0.11587192</v>
      </c>
      <c r="U25" s="50">
        <v>18.0</v>
      </c>
    </row>
    <row r="26">
      <c r="A26" s="50">
        <v>18.353</v>
      </c>
      <c r="B26" s="48" t="s">
        <v>87</v>
      </c>
      <c r="C26" s="50">
        <v>1.4043939</v>
      </c>
      <c r="D26" s="50">
        <v>332.5366</v>
      </c>
      <c r="E26" s="50">
        <v>-32.54841</v>
      </c>
      <c r="F26" s="50">
        <v>34.5695235</v>
      </c>
      <c r="G26" s="50">
        <v>33.3328568</v>
      </c>
      <c r="H26" s="50">
        <v>4.76183669</v>
      </c>
      <c r="I26" s="50">
        <v>7.0</v>
      </c>
      <c r="J26" s="50">
        <v>2789.17807</v>
      </c>
      <c r="K26" s="50">
        <v>2699.9614</v>
      </c>
      <c r="L26" s="50">
        <v>5.34645823</v>
      </c>
      <c r="M26" s="50">
        <v>505.0</v>
      </c>
      <c r="N26" s="50">
        <v>316.390442</v>
      </c>
      <c r="O26" s="50">
        <v>226.997108</v>
      </c>
      <c r="P26" s="50">
        <v>0.44861089</v>
      </c>
      <c r="Q26" s="50">
        <v>506.0</v>
      </c>
      <c r="R26" s="50">
        <v>5.19312871</v>
      </c>
      <c r="S26" s="50">
        <v>3.60312871</v>
      </c>
      <c r="T26" s="50">
        <v>0.40034763</v>
      </c>
      <c r="U26" s="50">
        <v>9.0</v>
      </c>
    </row>
    <row r="27">
      <c r="A27" s="50">
        <v>22.051</v>
      </c>
      <c r="B27" s="48" t="s">
        <v>90</v>
      </c>
      <c r="C27" s="50">
        <v>1.17039895</v>
      </c>
      <c r="D27" s="50">
        <v>333.66104</v>
      </c>
      <c r="E27" s="50">
        <v>-41.381664</v>
      </c>
      <c r="F27" s="50">
        <v>7.05324767</v>
      </c>
      <c r="G27" s="50">
        <v>6.87658101</v>
      </c>
      <c r="H27" s="50">
        <v>6.87658101</v>
      </c>
      <c r="I27" s="50">
        <v>1.0</v>
      </c>
      <c r="J27" s="50">
        <v>563.893062</v>
      </c>
      <c r="K27" s="50">
        <v>557.003062</v>
      </c>
      <c r="L27" s="50">
        <v>14.2821298</v>
      </c>
      <c r="M27" s="50">
        <v>39.0</v>
      </c>
      <c r="N27" s="50">
        <v>53.753622</v>
      </c>
      <c r="O27" s="50">
        <v>46.863622</v>
      </c>
      <c r="P27" s="50">
        <v>1.20163133</v>
      </c>
      <c r="Q27" s="50">
        <v>39.0</v>
      </c>
      <c r="R27" s="50">
        <v>5.28660931</v>
      </c>
      <c r="S27" s="50">
        <v>4.04994264</v>
      </c>
      <c r="T27" s="50">
        <v>0.57856323</v>
      </c>
      <c r="U27" s="50">
        <v>7.0</v>
      </c>
    </row>
    <row r="28">
      <c r="A28" s="50">
        <v>20.454</v>
      </c>
      <c r="B28" s="48" t="s">
        <v>92</v>
      </c>
      <c r="C28" s="50">
        <v>1.40712879</v>
      </c>
      <c r="D28" s="50">
        <v>336.23495</v>
      </c>
      <c r="E28" s="50">
        <v>-57.797417</v>
      </c>
      <c r="F28" s="50">
        <v>7.48703617</v>
      </c>
      <c r="G28" s="50">
        <v>7.13370284</v>
      </c>
      <c r="H28" s="50">
        <v>3.56685142</v>
      </c>
      <c r="I28" s="50">
        <v>2.0</v>
      </c>
      <c r="J28" s="50">
        <v>294.921632</v>
      </c>
      <c r="K28" s="50">
        <v>288.914965</v>
      </c>
      <c r="L28" s="50">
        <v>8.49749897</v>
      </c>
      <c r="M28" s="50">
        <v>34.0</v>
      </c>
      <c r="N28" s="50">
        <v>30.3143844</v>
      </c>
      <c r="O28" s="50">
        <v>24.3077177</v>
      </c>
      <c r="P28" s="50">
        <v>0.71493287</v>
      </c>
      <c r="Q28" s="50">
        <v>34.0</v>
      </c>
      <c r="R28" s="50">
        <v>5.24438142</v>
      </c>
      <c r="S28" s="50">
        <v>3.30104808</v>
      </c>
      <c r="T28" s="50">
        <v>0.30009528</v>
      </c>
      <c r="U28" s="50">
        <v>11.0</v>
      </c>
    </row>
    <row r="29">
      <c r="A29" s="50">
        <v>22.946</v>
      </c>
      <c r="B29" s="48" t="s">
        <v>93</v>
      </c>
      <c r="C29" s="50">
        <v>1.38343748</v>
      </c>
      <c r="D29" s="50">
        <v>338.6735</v>
      </c>
      <c r="E29" s="50">
        <v>-20.708216</v>
      </c>
      <c r="F29" s="50">
        <v>770.615941</v>
      </c>
      <c r="G29" s="50">
        <v>754.185941</v>
      </c>
      <c r="H29" s="50">
        <v>8.10952625</v>
      </c>
      <c r="I29" s="50">
        <v>93.0</v>
      </c>
      <c r="J29" s="50">
        <v>62407.5245</v>
      </c>
      <c r="K29" s="50">
        <v>61089.0612</v>
      </c>
      <c r="L29" s="50">
        <v>8.18559041</v>
      </c>
      <c r="M29" s="50">
        <v>7463.0</v>
      </c>
      <c r="N29" s="50">
        <v>6460.0612</v>
      </c>
      <c r="O29" s="50">
        <v>5135.0612</v>
      </c>
      <c r="P29" s="50">
        <v>0.68467483</v>
      </c>
      <c r="Q29" s="50">
        <v>7500.0</v>
      </c>
      <c r="R29" s="50">
        <v>79.8258173</v>
      </c>
      <c r="S29" s="50">
        <v>63.3958173</v>
      </c>
      <c r="T29" s="50">
        <v>0.68167545</v>
      </c>
      <c r="U29" s="50">
        <v>93.0</v>
      </c>
    </row>
    <row r="30">
      <c r="A30" s="50">
        <v>8.899</v>
      </c>
      <c r="B30" s="48" t="s">
        <v>94</v>
      </c>
      <c r="C30" s="50">
        <v>0.43728044</v>
      </c>
      <c r="D30" s="50">
        <v>339.6899</v>
      </c>
      <c r="E30" s="50">
        <v>-20.621134</v>
      </c>
      <c r="F30" s="50">
        <v>12.0625471</v>
      </c>
      <c r="G30" s="50">
        <v>11.8858804</v>
      </c>
      <c r="H30" s="50">
        <v>11.8858804</v>
      </c>
      <c r="I30" s="50">
        <v>1.0</v>
      </c>
      <c r="J30" s="50">
        <v>965.582978</v>
      </c>
      <c r="K30" s="50">
        <v>962.756312</v>
      </c>
      <c r="L30" s="50">
        <v>60.1722695</v>
      </c>
      <c r="M30" s="50">
        <v>16.0</v>
      </c>
      <c r="N30" s="50">
        <v>84.5743688</v>
      </c>
      <c r="O30" s="50">
        <v>81.7477021</v>
      </c>
      <c r="P30" s="50">
        <v>5.10923138</v>
      </c>
      <c r="Q30" s="50">
        <v>16.0</v>
      </c>
      <c r="R30" s="50">
        <v>5.92948778</v>
      </c>
      <c r="S30" s="50">
        <v>5.04615445</v>
      </c>
      <c r="T30" s="50">
        <v>1.00923089</v>
      </c>
      <c r="U30" s="50">
        <v>5.0</v>
      </c>
    </row>
    <row r="31">
      <c r="A31" s="50">
        <v>16.297</v>
      </c>
      <c r="B31" s="48" t="s">
        <v>95</v>
      </c>
      <c r="C31" s="50">
        <v>1.98375846</v>
      </c>
      <c r="D31" s="50">
        <v>341.67325</v>
      </c>
      <c r="E31" s="50">
        <v>12.172888</v>
      </c>
      <c r="F31" s="50">
        <v>8.40567242</v>
      </c>
      <c r="G31" s="50">
        <v>7.69900575</v>
      </c>
      <c r="H31" s="50">
        <v>1.92475144</v>
      </c>
      <c r="I31" s="50">
        <v>4.0</v>
      </c>
      <c r="J31" s="50">
        <v>675.559466</v>
      </c>
      <c r="K31" s="50">
        <v>623.619466</v>
      </c>
      <c r="L31" s="50">
        <v>2.12115465</v>
      </c>
      <c r="M31" s="50">
        <v>294.0</v>
      </c>
      <c r="N31" s="50">
        <v>104.377241</v>
      </c>
      <c r="O31" s="50">
        <v>52.4372413</v>
      </c>
      <c r="P31" s="50">
        <v>0.17835796</v>
      </c>
      <c r="Q31" s="50">
        <v>294.0</v>
      </c>
      <c r="R31" s="50">
        <v>5.41616006</v>
      </c>
      <c r="S31" s="50">
        <v>2.5894934</v>
      </c>
      <c r="T31" s="50">
        <v>0.16184334</v>
      </c>
      <c r="U31" s="50">
        <v>16.0</v>
      </c>
    </row>
    <row r="32">
      <c r="A32" s="50">
        <v>4.676</v>
      </c>
      <c r="B32" s="48" t="s">
        <v>97</v>
      </c>
      <c r="C32" s="50">
        <v>0.27009752</v>
      </c>
      <c r="D32" s="50">
        <v>343.31973</v>
      </c>
      <c r="E32" s="50">
        <v>-14.263701</v>
      </c>
      <c r="F32" s="50">
        <v>5.79355353</v>
      </c>
      <c r="G32" s="50">
        <v>5.4402202</v>
      </c>
      <c r="H32" s="50">
        <v>2.7201101</v>
      </c>
      <c r="I32" s="50">
        <v>2.0</v>
      </c>
      <c r="J32" s="50">
        <v>221.035585</v>
      </c>
      <c r="K32" s="50">
        <v>220.328918</v>
      </c>
      <c r="L32" s="50">
        <v>55.0822295</v>
      </c>
      <c r="M32" s="50">
        <v>4.0</v>
      </c>
      <c r="N32" s="50">
        <v>19.4466836</v>
      </c>
      <c r="O32" s="50">
        <v>18.7400169</v>
      </c>
      <c r="P32" s="50">
        <v>4.68500423</v>
      </c>
      <c r="Q32" s="50">
        <v>4.0</v>
      </c>
      <c r="R32" s="50">
        <v>5.30432371</v>
      </c>
      <c r="S32" s="50">
        <v>3.00765704</v>
      </c>
      <c r="T32" s="50">
        <v>0.23135823</v>
      </c>
      <c r="U32" s="50">
        <v>13.0</v>
      </c>
    </row>
    <row r="33">
      <c r="A33" s="50">
        <v>7.608</v>
      </c>
      <c r="B33" s="48" t="s">
        <v>98</v>
      </c>
      <c r="C33" s="50">
        <v>0.76330827</v>
      </c>
      <c r="D33" s="50">
        <v>344.10022</v>
      </c>
      <c r="E33" s="50">
        <v>-31.565567</v>
      </c>
      <c r="F33" s="50">
        <v>5.30503529</v>
      </c>
      <c r="G33" s="50">
        <v>4.59836863</v>
      </c>
      <c r="H33" s="50">
        <v>1.14959216</v>
      </c>
      <c r="I33" s="50">
        <v>4.0</v>
      </c>
      <c r="J33" s="50">
        <v>95.2369647</v>
      </c>
      <c r="K33" s="50">
        <v>93.1169647</v>
      </c>
      <c r="L33" s="50">
        <v>7.75974706</v>
      </c>
      <c r="M33" s="50">
        <v>12.0</v>
      </c>
      <c r="N33" s="50">
        <v>9.98199938</v>
      </c>
      <c r="O33" s="50">
        <v>7.86199938</v>
      </c>
      <c r="P33" s="50">
        <v>0.65516661</v>
      </c>
      <c r="Q33" s="50">
        <v>12.0</v>
      </c>
      <c r="R33" s="50">
        <v>5.20083936</v>
      </c>
      <c r="S33" s="50">
        <v>1.84417269</v>
      </c>
      <c r="T33" s="50">
        <v>0.09706172</v>
      </c>
      <c r="U33" s="50">
        <v>19.0</v>
      </c>
    </row>
    <row r="34">
      <c r="A34" s="50">
        <v>6.868</v>
      </c>
      <c r="B34" s="48" t="s">
        <v>100</v>
      </c>
      <c r="C34" s="50">
        <v>0.51295907</v>
      </c>
      <c r="D34" s="50">
        <v>344.14502</v>
      </c>
      <c r="E34" s="50">
        <v>16.553432</v>
      </c>
      <c r="F34" s="50">
        <v>6.70744367</v>
      </c>
      <c r="G34" s="50">
        <v>6.17744367</v>
      </c>
      <c r="H34" s="50">
        <v>2.05914789</v>
      </c>
      <c r="I34" s="50">
        <v>3.0</v>
      </c>
      <c r="J34" s="50">
        <v>168.027646</v>
      </c>
      <c r="K34" s="50">
        <v>166.790979</v>
      </c>
      <c r="L34" s="50">
        <v>23.8272827</v>
      </c>
      <c r="M34" s="50">
        <v>7.0</v>
      </c>
      <c r="N34" s="50">
        <v>15.3972168</v>
      </c>
      <c r="O34" s="50">
        <v>14.1605501</v>
      </c>
      <c r="P34" s="50">
        <v>2.02293573</v>
      </c>
      <c r="Q34" s="50">
        <v>7.0</v>
      </c>
      <c r="R34" s="50">
        <v>5.27232409</v>
      </c>
      <c r="S34" s="50">
        <v>2.62232409</v>
      </c>
      <c r="T34" s="50">
        <v>0.17482161</v>
      </c>
      <c r="U34" s="50">
        <v>15.0</v>
      </c>
    </row>
    <row r="35">
      <c r="A35" s="50">
        <v>15.468</v>
      </c>
      <c r="B35" s="48" t="s">
        <v>102</v>
      </c>
      <c r="C35" s="50">
        <v>1.01937501</v>
      </c>
      <c r="D35" s="50">
        <v>344.36658</v>
      </c>
      <c r="E35" s="50">
        <v>20.768833</v>
      </c>
      <c r="F35" s="50">
        <v>6.96601807</v>
      </c>
      <c r="G35" s="50">
        <v>6.61268474</v>
      </c>
      <c r="H35" s="50">
        <v>3.30634237</v>
      </c>
      <c r="I35" s="50">
        <v>2.0</v>
      </c>
      <c r="J35" s="50">
        <v>273.290398</v>
      </c>
      <c r="K35" s="50">
        <v>267.813732</v>
      </c>
      <c r="L35" s="50">
        <v>8.63915264</v>
      </c>
      <c r="M35" s="50">
        <v>31.0</v>
      </c>
      <c r="N35" s="50">
        <v>28.0060343</v>
      </c>
      <c r="O35" s="50">
        <v>22.5293677</v>
      </c>
      <c r="P35" s="50">
        <v>0.7267538</v>
      </c>
      <c r="Q35" s="50">
        <v>31.0</v>
      </c>
      <c r="R35" s="50">
        <v>5.4576841</v>
      </c>
      <c r="S35" s="50">
        <v>3.3376841</v>
      </c>
      <c r="T35" s="50">
        <v>0.27814034</v>
      </c>
      <c r="U35" s="50">
        <v>12.0</v>
      </c>
    </row>
    <row r="36">
      <c r="A36" s="50">
        <v>20.074</v>
      </c>
      <c r="B36" s="48" t="s">
        <v>103</v>
      </c>
      <c r="C36" s="50">
        <v>0.89247822</v>
      </c>
      <c r="D36" s="50">
        <v>344.56476</v>
      </c>
      <c r="E36" s="50">
        <v>-2.395385</v>
      </c>
      <c r="F36" s="50">
        <v>8.00333722</v>
      </c>
      <c r="G36" s="50">
        <v>7.65000389</v>
      </c>
      <c r="H36" s="50">
        <v>3.82500194</v>
      </c>
      <c r="I36" s="50">
        <v>2.0</v>
      </c>
      <c r="J36" s="50">
        <v>312.651824</v>
      </c>
      <c r="K36" s="50">
        <v>309.825158</v>
      </c>
      <c r="L36" s="50">
        <v>19.3640723</v>
      </c>
      <c r="M36" s="50">
        <v>16.0</v>
      </c>
      <c r="N36" s="50">
        <v>28.8968311</v>
      </c>
      <c r="O36" s="50">
        <v>26.0701644</v>
      </c>
      <c r="P36" s="50">
        <v>1.62938528</v>
      </c>
      <c r="Q36" s="50">
        <v>16.0</v>
      </c>
      <c r="R36" s="50">
        <v>5.48372604</v>
      </c>
      <c r="S36" s="50">
        <v>3.5403927</v>
      </c>
      <c r="T36" s="50">
        <v>0.32185388</v>
      </c>
      <c r="U36" s="50">
        <v>11.0</v>
      </c>
    </row>
    <row r="37">
      <c r="A37" s="50">
        <v>8.231</v>
      </c>
      <c r="B37" s="48" t="s">
        <v>104</v>
      </c>
      <c r="C37" s="50">
        <v>0.56263876</v>
      </c>
      <c r="D37" s="50">
        <v>345.06717</v>
      </c>
      <c r="E37" s="50">
        <v>-22.524347</v>
      </c>
      <c r="F37" s="50">
        <v>7.8324694</v>
      </c>
      <c r="G37" s="50">
        <v>7.47913607</v>
      </c>
      <c r="H37" s="50">
        <v>3.73956804</v>
      </c>
      <c r="I37" s="50">
        <v>2.0</v>
      </c>
      <c r="J37" s="50">
        <v>304.671678</v>
      </c>
      <c r="K37" s="50">
        <v>302.905011</v>
      </c>
      <c r="L37" s="50">
        <v>30.2905011</v>
      </c>
      <c r="M37" s="50">
        <v>10.0</v>
      </c>
      <c r="N37" s="50">
        <v>27.4766683</v>
      </c>
      <c r="O37" s="50">
        <v>25.7100017</v>
      </c>
      <c r="P37" s="50">
        <v>2.57100017</v>
      </c>
      <c r="Q37" s="50">
        <v>10.0</v>
      </c>
      <c r="R37" s="50">
        <v>5.43481504</v>
      </c>
      <c r="S37" s="50">
        <v>3.49148171</v>
      </c>
      <c r="T37" s="50">
        <v>0.31740743</v>
      </c>
      <c r="U37" s="50">
        <v>11.0</v>
      </c>
    </row>
    <row r="38">
      <c r="A38" s="50">
        <v>3.287</v>
      </c>
      <c r="B38" s="48" t="s">
        <v>106</v>
      </c>
      <c r="C38" s="50">
        <v>0.42085433</v>
      </c>
      <c r="D38" s="50">
        <v>346.46683</v>
      </c>
      <c r="E38" s="50">
        <v>-35.85307</v>
      </c>
      <c r="F38" s="50">
        <v>5.8050862</v>
      </c>
      <c r="G38" s="50">
        <v>4.56841954</v>
      </c>
      <c r="H38" s="50">
        <v>0.65263136</v>
      </c>
      <c r="I38" s="50">
        <v>7.0</v>
      </c>
      <c r="J38" s="50">
        <v>53.9231403</v>
      </c>
      <c r="K38" s="50">
        <v>52.8631403</v>
      </c>
      <c r="L38" s="50">
        <v>8.81052339</v>
      </c>
      <c r="M38" s="50">
        <v>6.0</v>
      </c>
      <c r="N38" s="50">
        <v>5.55441322</v>
      </c>
      <c r="O38" s="50">
        <v>4.49441322</v>
      </c>
      <c r="P38" s="50">
        <v>0.74906887</v>
      </c>
      <c r="Q38" s="50">
        <v>6.0</v>
      </c>
      <c r="R38" s="50">
        <v>5.33952474</v>
      </c>
      <c r="S38" s="50">
        <v>1.27619141</v>
      </c>
      <c r="T38" s="50">
        <v>0.05548658</v>
      </c>
      <c r="U38" s="50">
        <v>23.0</v>
      </c>
    </row>
    <row r="39">
      <c r="A39" s="50">
        <v>29.325</v>
      </c>
      <c r="B39" s="48" t="s">
        <v>108</v>
      </c>
      <c r="C39" s="50">
        <v>1.51690973</v>
      </c>
      <c r="D39" s="50">
        <v>347.61334</v>
      </c>
      <c r="E39" s="50">
        <v>43.54423</v>
      </c>
      <c r="F39" s="50">
        <v>121.114324</v>
      </c>
      <c r="G39" s="50">
        <v>119.170991</v>
      </c>
      <c r="H39" s="50">
        <v>10.8337264</v>
      </c>
      <c r="I39" s="50">
        <v>11.0</v>
      </c>
      <c r="J39" s="50">
        <v>9803.54692</v>
      </c>
      <c r="K39" s="50">
        <v>9652.85025</v>
      </c>
      <c r="L39" s="50">
        <v>11.3163543</v>
      </c>
      <c r="M39" s="50">
        <v>853.0</v>
      </c>
      <c r="N39" s="50">
        <v>962.592821</v>
      </c>
      <c r="O39" s="50">
        <v>811.542821</v>
      </c>
      <c r="P39" s="50">
        <v>0.94917289</v>
      </c>
      <c r="Q39" s="50">
        <v>855.0</v>
      </c>
      <c r="R39" s="50">
        <v>11.9623805</v>
      </c>
      <c r="S39" s="50">
        <v>10.0190472</v>
      </c>
      <c r="T39" s="50">
        <v>0.91082247</v>
      </c>
      <c r="U39" s="50">
        <v>11.0</v>
      </c>
    </row>
    <row r="40">
      <c r="A40" s="50">
        <v>6.533</v>
      </c>
      <c r="B40" s="48" t="s">
        <v>109</v>
      </c>
      <c r="C40" s="50">
        <v>0.72705015</v>
      </c>
      <c r="D40" s="50">
        <v>348.32074</v>
      </c>
      <c r="E40" s="50">
        <v>57.168354</v>
      </c>
      <c r="F40" s="50">
        <v>5.95437438</v>
      </c>
      <c r="G40" s="50">
        <v>4.89437438</v>
      </c>
      <c r="H40" s="50">
        <v>0.81572906</v>
      </c>
      <c r="I40" s="50">
        <v>6.0</v>
      </c>
      <c r="J40" s="50">
        <v>68.3707208</v>
      </c>
      <c r="K40" s="50">
        <v>66.0740541</v>
      </c>
      <c r="L40" s="50">
        <v>5.08261955</v>
      </c>
      <c r="M40" s="50">
        <v>13.0</v>
      </c>
      <c r="N40" s="50">
        <v>7.69512596</v>
      </c>
      <c r="O40" s="50">
        <v>5.57512596</v>
      </c>
      <c r="P40" s="50">
        <v>0.46459383</v>
      </c>
      <c r="Q40" s="50">
        <v>12.0</v>
      </c>
      <c r="R40" s="50">
        <v>5.40089841</v>
      </c>
      <c r="S40" s="50">
        <v>1.51423174</v>
      </c>
      <c r="T40" s="50">
        <v>0.06882872</v>
      </c>
      <c r="U40" s="50">
        <v>22.0</v>
      </c>
    </row>
    <row r="41">
      <c r="A41" s="50">
        <v>20.55</v>
      </c>
      <c r="B41" s="48" t="s">
        <v>113</v>
      </c>
      <c r="C41" s="50">
        <v>1.46209265</v>
      </c>
      <c r="D41" s="50">
        <v>349.17627</v>
      </c>
      <c r="E41" s="50">
        <v>53.213474</v>
      </c>
      <c r="F41" s="50">
        <v>9.50814969</v>
      </c>
      <c r="G41" s="50">
        <v>9.15481636</v>
      </c>
      <c r="H41" s="50">
        <v>4.57740818</v>
      </c>
      <c r="I41" s="50">
        <v>2.0</v>
      </c>
      <c r="J41" s="50">
        <v>762.033458</v>
      </c>
      <c r="K41" s="50">
        <v>741.540125</v>
      </c>
      <c r="L41" s="50">
        <v>6.39258728</v>
      </c>
      <c r="M41" s="50">
        <v>116.0</v>
      </c>
      <c r="N41" s="50">
        <v>82.8539873</v>
      </c>
      <c r="O41" s="50">
        <v>62.360654</v>
      </c>
      <c r="P41" s="50">
        <v>0.53759184</v>
      </c>
      <c r="Q41" s="50">
        <v>116.0</v>
      </c>
      <c r="R41" s="50">
        <v>5.61608975</v>
      </c>
      <c r="S41" s="50">
        <v>3.84942309</v>
      </c>
      <c r="T41" s="50">
        <v>0.38494231</v>
      </c>
      <c r="U41" s="50">
        <v>10.0</v>
      </c>
    </row>
    <row r="42">
      <c r="A42" s="50">
        <v>20.46</v>
      </c>
      <c r="B42" s="48" t="s">
        <v>117</v>
      </c>
      <c r="C42" s="50">
        <v>1.04109131</v>
      </c>
      <c r="D42" s="50">
        <v>349.24036</v>
      </c>
      <c r="E42" s="50">
        <v>-62.001198</v>
      </c>
      <c r="F42" s="50">
        <v>26.1095888</v>
      </c>
      <c r="G42" s="50">
        <v>25.5795888</v>
      </c>
      <c r="H42" s="50">
        <v>8.52652959</v>
      </c>
      <c r="I42" s="50">
        <v>3.0</v>
      </c>
      <c r="J42" s="50">
        <v>2103.92336</v>
      </c>
      <c r="K42" s="50">
        <v>2071.94669</v>
      </c>
      <c r="L42" s="50">
        <v>11.4472193</v>
      </c>
      <c r="M42" s="50">
        <v>181.0</v>
      </c>
      <c r="N42" s="50">
        <v>206.183594</v>
      </c>
      <c r="O42" s="50">
        <v>174.206927</v>
      </c>
      <c r="P42" s="50">
        <v>0.96246921</v>
      </c>
      <c r="Q42" s="50">
        <v>181.0</v>
      </c>
      <c r="R42" s="50">
        <v>5.36140561</v>
      </c>
      <c r="S42" s="50">
        <v>4.30140561</v>
      </c>
      <c r="T42" s="50">
        <v>0.71690093</v>
      </c>
      <c r="U42" s="50">
        <v>6.0</v>
      </c>
    </row>
    <row r="43">
      <c r="A43" s="50">
        <v>16.877</v>
      </c>
      <c r="B43" s="48" t="s">
        <v>118</v>
      </c>
      <c r="C43" s="50">
        <v>1.11890531</v>
      </c>
      <c r="D43" s="50">
        <v>352.84253</v>
      </c>
      <c r="E43" s="50">
        <v>59.165516</v>
      </c>
      <c r="F43" s="50">
        <v>6.85932255</v>
      </c>
      <c r="G43" s="50">
        <v>6.32932255</v>
      </c>
      <c r="H43" s="50">
        <v>2.10977418</v>
      </c>
      <c r="I43" s="50">
        <v>3.0</v>
      </c>
      <c r="J43" s="50">
        <v>173.365042</v>
      </c>
      <c r="K43" s="50">
        <v>170.891709</v>
      </c>
      <c r="L43" s="50">
        <v>12.2065506</v>
      </c>
      <c r="M43" s="50">
        <v>14.0</v>
      </c>
      <c r="N43" s="50">
        <v>16.8706916</v>
      </c>
      <c r="O43" s="50">
        <v>14.3973582</v>
      </c>
      <c r="P43" s="50">
        <v>1.02838273</v>
      </c>
      <c r="Q43" s="50">
        <v>14.0</v>
      </c>
      <c r="R43" s="50">
        <v>5.31617745</v>
      </c>
      <c r="S43" s="50">
        <v>2.66617745</v>
      </c>
      <c r="T43" s="50">
        <v>0.17774516</v>
      </c>
      <c r="U43" s="50">
        <v>15.0</v>
      </c>
    </row>
    <row r="44">
      <c r="A44" s="50">
        <v>22.841</v>
      </c>
      <c r="B44" s="48" t="s">
        <v>119</v>
      </c>
      <c r="C44" s="50">
        <v>0.85908024</v>
      </c>
      <c r="D44" s="50">
        <v>354.4937</v>
      </c>
      <c r="E44" s="50">
        <v>46.199436</v>
      </c>
      <c r="F44" s="50">
        <v>10.8837327</v>
      </c>
      <c r="G44" s="50">
        <v>10.7070661</v>
      </c>
      <c r="H44" s="50">
        <v>10.7070661</v>
      </c>
      <c r="I44" s="50">
        <v>1.0</v>
      </c>
      <c r="J44" s="50">
        <v>873.102351</v>
      </c>
      <c r="K44" s="50">
        <v>867.272351</v>
      </c>
      <c r="L44" s="50">
        <v>26.2809803</v>
      </c>
      <c r="M44" s="50">
        <v>33.0</v>
      </c>
      <c r="N44" s="50">
        <v>78.7836849</v>
      </c>
      <c r="O44" s="50">
        <v>72.9536849</v>
      </c>
      <c r="P44" s="50">
        <v>2.21071772</v>
      </c>
      <c r="Q44" s="50">
        <v>33.0</v>
      </c>
      <c r="R44" s="50">
        <v>5.38664722</v>
      </c>
      <c r="S44" s="50">
        <v>4.50331388</v>
      </c>
      <c r="T44" s="50">
        <v>0.90066278</v>
      </c>
      <c r="U44" s="50">
        <v>5.0</v>
      </c>
    </row>
    <row r="45">
      <c r="A45" s="50">
        <v>13.714</v>
      </c>
      <c r="B45" s="48" t="s">
        <v>120</v>
      </c>
      <c r="C45" s="50">
        <v>1.60482041</v>
      </c>
      <c r="D45" s="50">
        <v>354.98767</v>
      </c>
      <c r="E45" s="50">
        <v>5.6262918</v>
      </c>
      <c r="F45" s="50">
        <v>5.95906186</v>
      </c>
      <c r="G45" s="50">
        <v>5.42906186</v>
      </c>
      <c r="H45" s="50">
        <v>1.80968729</v>
      </c>
      <c r="I45" s="50">
        <v>3.0</v>
      </c>
      <c r="J45" s="50">
        <v>474.910678</v>
      </c>
      <c r="K45" s="50">
        <v>439.754011</v>
      </c>
      <c r="L45" s="50">
        <v>2.20981915</v>
      </c>
      <c r="M45" s="50">
        <v>199.0</v>
      </c>
      <c r="N45" s="50">
        <v>72.1341894</v>
      </c>
      <c r="O45" s="50">
        <v>36.9775228</v>
      </c>
      <c r="P45" s="50">
        <v>0.1858167</v>
      </c>
      <c r="Q45" s="50">
        <v>199.0</v>
      </c>
      <c r="R45" s="50">
        <v>5.26140068</v>
      </c>
      <c r="S45" s="50">
        <v>2.43473401</v>
      </c>
      <c r="T45" s="50">
        <v>0.15217088</v>
      </c>
      <c r="U45" s="50">
        <v>16.0</v>
      </c>
    </row>
    <row r="46">
      <c r="A46" s="50">
        <v>5.905</v>
      </c>
      <c r="B46" s="48" t="s">
        <v>122</v>
      </c>
      <c r="C46" s="50">
        <v>0.43160122</v>
      </c>
      <c r="D46" s="50">
        <v>357.3022</v>
      </c>
      <c r="E46" s="50">
        <v>2.4012232</v>
      </c>
      <c r="F46" s="50">
        <v>7.01626481</v>
      </c>
      <c r="G46" s="50">
        <v>6.66293148</v>
      </c>
      <c r="H46" s="50">
        <v>3.33146574</v>
      </c>
      <c r="I46" s="50">
        <v>2.0</v>
      </c>
      <c r="J46" s="50">
        <v>271.615391</v>
      </c>
      <c r="K46" s="50">
        <v>269.848725</v>
      </c>
      <c r="L46" s="50">
        <v>26.9848725</v>
      </c>
      <c r="M46" s="50">
        <v>10.0</v>
      </c>
      <c r="N46" s="50">
        <v>24.6949351</v>
      </c>
      <c r="O46" s="50">
        <v>22.9282684</v>
      </c>
      <c r="P46" s="50">
        <v>2.29282684</v>
      </c>
      <c r="Q46" s="50">
        <v>10.0</v>
      </c>
      <c r="R46" s="50">
        <v>5.51678051</v>
      </c>
      <c r="S46" s="50">
        <v>3.39678051</v>
      </c>
      <c r="T46" s="50">
        <v>0.28306504</v>
      </c>
      <c r="U46" s="50">
        <v>12.0</v>
      </c>
    </row>
    <row r="47">
      <c r="A47" s="50">
        <v>10.908</v>
      </c>
      <c r="B47" s="48" t="s">
        <v>124</v>
      </c>
      <c r="C47" s="50">
        <v>0.63323429</v>
      </c>
      <c r="D47" s="50">
        <v>358.1055</v>
      </c>
      <c r="E47" s="50">
        <v>75.544586</v>
      </c>
      <c r="F47" s="50">
        <v>6.82934029</v>
      </c>
      <c r="G47" s="50">
        <v>6.65267362</v>
      </c>
      <c r="H47" s="50">
        <v>6.65267362</v>
      </c>
      <c r="I47" s="50">
        <v>1.0</v>
      </c>
      <c r="J47" s="50">
        <v>543.81323</v>
      </c>
      <c r="K47" s="50">
        <v>538.866563</v>
      </c>
      <c r="L47" s="50">
        <v>19.2452344</v>
      </c>
      <c r="M47" s="50">
        <v>28.0</v>
      </c>
      <c r="N47" s="50">
        <v>50.410385</v>
      </c>
      <c r="O47" s="50">
        <v>45.4637184</v>
      </c>
      <c r="P47" s="50">
        <v>1.62370423</v>
      </c>
      <c r="Q47" s="50">
        <v>28.0</v>
      </c>
      <c r="R47" s="50">
        <v>5.90357712</v>
      </c>
      <c r="S47" s="50">
        <v>4.49024379</v>
      </c>
      <c r="T47" s="50">
        <v>0.56128047</v>
      </c>
      <c r="U47" s="50">
        <v>8.0</v>
      </c>
    </row>
    <row r="48">
      <c r="A48" s="50">
        <v>7.235</v>
      </c>
      <c r="B48" s="48" t="s">
        <v>125</v>
      </c>
      <c r="C48" s="50">
        <v>0.71872788</v>
      </c>
      <c r="D48" s="50">
        <v>39.02039</v>
      </c>
      <c r="E48" s="50">
        <v>6.8868704</v>
      </c>
      <c r="F48" s="50">
        <v>5.40317447</v>
      </c>
      <c r="G48" s="50">
        <v>4.6965078</v>
      </c>
      <c r="H48" s="50">
        <v>1.17412695</v>
      </c>
      <c r="I48" s="50">
        <v>4.0</v>
      </c>
      <c r="J48" s="50">
        <v>97.5776163</v>
      </c>
      <c r="K48" s="50">
        <v>95.1042829</v>
      </c>
      <c r="L48" s="50">
        <v>6.79316307</v>
      </c>
      <c r="M48" s="50">
        <v>14.0</v>
      </c>
      <c r="N48" s="50">
        <v>10.4981854</v>
      </c>
      <c r="O48" s="50">
        <v>8.02485205</v>
      </c>
      <c r="P48" s="50">
        <v>0.57320372</v>
      </c>
      <c r="Q48" s="50">
        <v>14.0</v>
      </c>
      <c r="R48" s="50">
        <v>5.23903937</v>
      </c>
      <c r="S48" s="50">
        <v>1.8823727</v>
      </c>
      <c r="T48" s="50">
        <v>0.09907225</v>
      </c>
      <c r="U48" s="50">
        <v>19.0</v>
      </c>
    </row>
    <row r="49">
      <c r="A49" s="50">
        <v>21.925</v>
      </c>
      <c r="B49" s="48" t="s">
        <v>126</v>
      </c>
      <c r="C49" s="50">
        <v>1.1884331</v>
      </c>
      <c r="D49" s="50">
        <v>40.051758</v>
      </c>
      <c r="E49" s="50">
        <v>-9.452875</v>
      </c>
      <c r="F49" s="50">
        <v>23.1085213</v>
      </c>
      <c r="G49" s="50">
        <v>22.5785213</v>
      </c>
      <c r="H49" s="50">
        <v>7.52617376</v>
      </c>
      <c r="I49" s="50">
        <v>3.0</v>
      </c>
      <c r="J49" s="50">
        <v>1858.89356</v>
      </c>
      <c r="K49" s="50">
        <v>1828.86022</v>
      </c>
      <c r="L49" s="50">
        <v>10.7580013</v>
      </c>
      <c r="M49" s="50">
        <v>170.0</v>
      </c>
      <c r="N49" s="50">
        <v>183.817652</v>
      </c>
      <c r="O49" s="50">
        <v>153.784318</v>
      </c>
      <c r="P49" s="50">
        <v>0.90461364</v>
      </c>
      <c r="Q49" s="50">
        <v>170.0</v>
      </c>
      <c r="R49" s="50">
        <v>5.6666676</v>
      </c>
      <c r="S49" s="50">
        <v>4.43000094</v>
      </c>
      <c r="T49" s="50">
        <v>0.63285728</v>
      </c>
      <c r="U49" s="50">
        <v>7.0</v>
      </c>
    </row>
    <row r="50">
      <c r="A50" s="50">
        <v>17.327</v>
      </c>
      <c r="B50" s="48" t="s">
        <v>128</v>
      </c>
      <c r="C50" s="50">
        <v>1.09014985</v>
      </c>
      <c r="D50" s="50">
        <v>40.639442</v>
      </c>
      <c r="E50" s="50">
        <v>-50.800293</v>
      </c>
      <c r="F50" s="50">
        <v>10.0819913</v>
      </c>
      <c r="G50" s="50">
        <v>9.728658</v>
      </c>
      <c r="H50" s="50">
        <v>4.864329</v>
      </c>
      <c r="I50" s="50">
        <v>2.0</v>
      </c>
      <c r="J50" s="50">
        <v>804.627965</v>
      </c>
      <c r="K50" s="50">
        <v>788.021298</v>
      </c>
      <c r="L50" s="50">
        <v>8.3832053</v>
      </c>
      <c r="M50" s="50">
        <v>94.0</v>
      </c>
      <c r="N50" s="50">
        <v>82.8773064</v>
      </c>
      <c r="O50" s="50">
        <v>66.2706397</v>
      </c>
      <c r="P50" s="50">
        <v>0.70500681</v>
      </c>
      <c r="Q50" s="50">
        <v>94.0</v>
      </c>
      <c r="R50" s="50">
        <v>5.27170221</v>
      </c>
      <c r="S50" s="50">
        <v>3.68170221</v>
      </c>
      <c r="T50" s="50">
        <v>0.40907802</v>
      </c>
      <c r="U50" s="50">
        <v>9.0</v>
      </c>
    </row>
    <row r="51">
      <c r="A51" s="50">
        <v>11.127</v>
      </c>
      <c r="B51" s="48" t="s">
        <v>129</v>
      </c>
      <c r="C51" s="50">
        <v>1.26016212</v>
      </c>
      <c r="D51" s="50">
        <v>41.049942</v>
      </c>
      <c r="E51" s="50">
        <v>49.228447</v>
      </c>
      <c r="F51" s="50">
        <v>8.75723502</v>
      </c>
      <c r="G51" s="50">
        <v>8.05056835</v>
      </c>
      <c r="H51" s="50">
        <v>2.01264209</v>
      </c>
      <c r="I51" s="50">
        <v>4.0</v>
      </c>
      <c r="J51" s="50">
        <v>698.382703</v>
      </c>
      <c r="K51" s="50">
        <v>652.096036</v>
      </c>
      <c r="L51" s="50">
        <v>2.48891617</v>
      </c>
      <c r="M51" s="50">
        <v>262.0</v>
      </c>
      <c r="N51" s="50">
        <v>101.117292</v>
      </c>
      <c r="O51" s="50">
        <v>54.8306253</v>
      </c>
      <c r="P51" s="50">
        <v>0.2092772</v>
      </c>
      <c r="Q51" s="50">
        <v>262.0</v>
      </c>
      <c r="R51" s="50">
        <v>5.18845488</v>
      </c>
      <c r="S51" s="50">
        <v>2.53845488</v>
      </c>
      <c r="T51" s="50">
        <v>0.16923033</v>
      </c>
      <c r="U51" s="50">
        <v>15.0</v>
      </c>
    </row>
    <row r="52">
      <c r="A52" s="50">
        <v>14.135</v>
      </c>
      <c r="B52" s="48" t="s">
        <v>131</v>
      </c>
      <c r="C52" s="50">
        <v>1.23147735</v>
      </c>
      <c r="D52" s="50">
        <v>41.275772</v>
      </c>
      <c r="E52" s="50">
        <v>-18.572563</v>
      </c>
      <c r="F52" s="50">
        <v>147.522593</v>
      </c>
      <c r="G52" s="50">
        <v>141.515926</v>
      </c>
      <c r="H52" s="50">
        <v>4.16223312</v>
      </c>
      <c r="I52" s="50">
        <v>34.0</v>
      </c>
      <c r="J52" s="50">
        <v>11943.6767</v>
      </c>
      <c r="K52" s="50">
        <v>11462.79</v>
      </c>
      <c r="L52" s="50">
        <v>4.21116459</v>
      </c>
      <c r="M52" s="50">
        <v>2722.0</v>
      </c>
      <c r="N52" s="50">
        <v>1444.69042</v>
      </c>
      <c r="O52" s="50">
        <v>963.803755</v>
      </c>
      <c r="P52" s="50">
        <v>0.35407926</v>
      </c>
      <c r="Q52" s="50">
        <v>2722.0</v>
      </c>
      <c r="R52" s="50">
        <v>17.9054785</v>
      </c>
      <c r="S52" s="50">
        <v>11.8988118</v>
      </c>
      <c r="T52" s="50">
        <v>0.34996505</v>
      </c>
      <c r="U52" s="50">
        <v>34.0</v>
      </c>
    </row>
    <row r="53">
      <c r="A53" s="50">
        <v>17.565</v>
      </c>
      <c r="B53" s="48" t="s">
        <v>132</v>
      </c>
      <c r="C53" s="50">
        <v>0.89315685</v>
      </c>
      <c r="D53" s="50">
        <v>4.052823</v>
      </c>
      <c r="E53" s="50">
        <v>-79.85118</v>
      </c>
      <c r="F53" s="50">
        <v>5.66306501</v>
      </c>
      <c r="G53" s="50">
        <v>5.48639835</v>
      </c>
      <c r="H53" s="50">
        <v>5.48639835</v>
      </c>
      <c r="I53" s="50">
        <v>1.0</v>
      </c>
      <c r="J53" s="50">
        <v>448.461599</v>
      </c>
      <c r="K53" s="50">
        <v>444.398266</v>
      </c>
      <c r="L53" s="50">
        <v>19.3216637</v>
      </c>
      <c r="M53" s="50">
        <v>23.0</v>
      </c>
      <c r="N53" s="50">
        <v>41.4663902</v>
      </c>
      <c r="O53" s="50">
        <v>37.4030569</v>
      </c>
      <c r="P53" s="50">
        <v>1.62621987</v>
      </c>
      <c r="Q53" s="50">
        <v>23.0</v>
      </c>
      <c r="R53" s="50">
        <v>5.74589521</v>
      </c>
      <c r="S53" s="50">
        <v>4.15589521</v>
      </c>
      <c r="T53" s="50">
        <v>0.46176613</v>
      </c>
      <c r="U53" s="50">
        <v>9.0</v>
      </c>
    </row>
    <row r="54">
      <c r="A54" s="50">
        <v>10.358</v>
      </c>
      <c r="B54" s="48" t="s">
        <v>133</v>
      </c>
      <c r="C54" s="50">
        <v>0.76902556</v>
      </c>
      <c r="D54" s="50">
        <v>43.13387</v>
      </c>
      <c r="E54" s="50">
        <v>-12.769714</v>
      </c>
      <c r="F54" s="50">
        <v>6.09168307</v>
      </c>
      <c r="G54" s="50">
        <v>5.73834973</v>
      </c>
      <c r="H54" s="50">
        <v>2.86917487</v>
      </c>
      <c r="I54" s="50">
        <v>2.0</v>
      </c>
      <c r="J54" s="50">
        <v>236.466498</v>
      </c>
      <c r="K54" s="50">
        <v>232.403164</v>
      </c>
      <c r="L54" s="50">
        <v>10.1044854</v>
      </c>
      <c r="M54" s="50">
        <v>23.0</v>
      </c>
      <c r="N54" s="50">
        <v>23.638567</v>
      </c>
      <c r="O54" s="50">
        <v>19.5752337</v>
      </c>
      <c r="P54" s="50">
        <v>0.85109712</v>
      </c>
      <c r="Q54" s="50">
        <v>23.0</v>
      </c>
      <c r="R54" s="50">
        <v>5.43837084</v>
      </c>
      <c r="S54" s="50">
        <v>3.14170417</v>
      </c>
      <c r="T54" s="50">
        <v>0.24166955</v>
      </c>
      <c r="U54" s="50">
        <v>13.0</v>
      </c>
    </row>
    <row r="55">
      <c r="A55" s="50">
        <v>21.207</v>
      </c>
      <c r="B55" s="48" t="s">
        <v>135</v>
      </c>
      <c r="C55" s="50">
        <v>0.96032817</v>
      </c>
      <c r="D55" s="50">
        <v>45.608444</v>
      </c>
      <c r="E55" s="50">
        <v>26.60924</v>
      </c>
      <c r="F55" s="50">
        <v>9.17620581</v>
      </c>
      <c r="G55" s="50">
        <v>8.82287248</v>
      </c>
      <c r="H55" s="50">
        <v>4.41143624</v>
      </c>
      <c r="I55" s="50">
        <v>2.0</v>
      </c>
      <c r="J55" s="50">
        <v>360.683002</v>
      </c>
      <c r="K55" s="50">
        <v>357.326335</v>
      </c>
      <c r="L55" s="50">
        <v>18.8066492</v>
      </c>
      <c r="M55" s="50">
        <v>19.0</v>
      </c>
      <c r="N55" s="50">
        <v>33.2474943</v>
      </c>
      <c r="O55" s="50">
        <v>30.0674943</v>
      </c>
      <c r="P55" s="50">
        <v>1.67041635</v>
      </c>
      <c r="Q55" s="50">
        <v>18.0</v>
      </c>
      <c r="R55" s="50">
        <v>5.478703</v>
      </c>
      <c r="S55" s="50">
        <v>3.71203634</v>
      </c>
      <c r="T55" s="50">
        <v>0.37120363</v>
      </c>
      <c r="U55" s="50">
        <v>10.0</v>
      </c>
    </row>
    <row r="56">
      <c r="A56" s="50">
        <v>10.541</v>
      </c>
      <c r="B56" s="48" t="s">
        <v>136</v>
      </c>
      <c r="C56" s="50">
        <v>1.38275638</v>
      </c>
      <c r="D56" s="50">
        <v>47.26675</v>
      </c>
      <c r="E56" s="50">
        <v>49.613277</v>
      </c>
      <c r="F56" s="50">
        <v>6.52295065</v>
      </c>
      <c r="G56" s="50">
        <v>5.81628398</v>
      </c>
      <c r="H56" s="50">
        <v>1.454071</v>
      </c>
      <c r="I56" s="50">
        <v>4.0</v>
      </c>
      <c r="J56" s="50">
        <v>128.026417</v>
      </c>
      <c r="K56" s="50">
        <v>117.779751</v>
      </c>
      <c r="L56" s="50">
        <v>2.03068536</v>
      </c>
      <c r="M56" s="50">
        <v>58.0</v>
      </c>
      <c r="N56" s="50">
        <v>20.1525351</v>
      </c>
      <c r="O56" s="50">
        <v>9.90586843</v>
      </c>
      <c r="P56" s="50">
        <v>0.17079084</v>
      </c>
      <c r="Q56" s="50">
        <v>58.0</v>
      </c>
      <c r="R56" s="50">
        <v>5.3813041</v>
      </c>
      <c r="S56" s="50">
        <v>2.2013041</v>
      </c>
      <c r="T56" s="50">
        <v>0.12229467</v>
      </c>
      <c r="U56" s="50">
        <v>18.0</v>
      </c>
    </row>
    <row r="57">
      <c r="A57" s="50">
        <v>3.563</v>
      </c>
      <c r="B57" s="48" t="s">
        <v>137</v>
      </c>
      <c r="C57" s="50">
        <v>0.3981831</v>
      </c>
      <c r="D57" s="50">
        <v>4.5953555</v>
      </c>
      <c r="E57" s="50">
        <v>44.022953</v>
      </c>
      <c r="F57" s="50">
        <v>6.2918033</v>
      </c>
      <c r="G57" s="50">
        <v>5.40846996</v>
      </c>
      <c r="H57" s="50">
        <v>1.08169399</v>
      </c>
      <c r="I57" s="50">
        <v>5.0</v>
      </c>
      <c r="J57" s="50">
        <v>88.8538801</v>
      </c>
      <c r="K57" s="50">
        <v>87.6172134</v>
      </c>
      <c r="L57" s="50">
        <v>12.5167448</v>
      </c>
      <c r="M57" s="50">
        <v>7.0</v>
      </c>
      <c r="N57" s="50">
        <v>8.68654665</v>
      </c>
      <c r="O57" s="50">
        <v>7.44987998</v>
      </c>
      <c r="P57" s="50">
        <v>1.06426857</v>
      </c>
      <c r="Q57" s="50">
        <v>7.0</v>
      </c>
      <c r="R57" s="50">
        <v>5.37280987</v>
      </c>
      <c r="S57" s="50">
        <v>1.83947654</v>
      </c>
      <c r="T57" s="50">
        <v>0.09197383</v>
      </c>
      <c r="U57" s="50">
        <v>20.0</v>
      </c>
    </row>
    <row r="58">
      <c r="A58" s="50">
        <v>13.951</v>
      </c>
      <c r="B58" s="48" t="s">
        <v>138</v>
      </c>
      <c r="C58" s="50">
        <v>2.05347196</v>
      </c>
      <c r="D58" s="50">
        <v>48.018867</v>
      </c>
      <c r="E58" s="50">
        <v>-28.987617</v>
      </c>
      <c r="F58" s="50">
        <v>6.24351166</v>
      </c>
      <c r="G58" s="50">
        <v>5.36017833</v>
      </c>
      <c r="H58" s="50">
        <v>1.07203567</v>
      </c>
      <c r="I58" s="50">
        <v>5.0</v>
      </c>
      <c r="J58" s="50">
        <v>293.364667</v>
      </c>
      <c r="K58" s="50">
        <v>260.504667</v>
      </c>
      <c r="L58" s="50">
        <v>1.40056273</v>
      </c>
      <c r="M58" s="50">
        <v>186.0</v>
      </c>
      <c r="N58" s="50">
        <v>54.7663544</v>
      </c>
      <c r="O58" s="50">
        <v>21.9063544</v>
      </c>
      <c r="P58" s="50">
        <v>0.1177761</v>
      </c>
      <c r="Q58" s="50">
        <v>186.0</v>
      </c>
      <c r="R58" s="50">
        <v>5.33632546</v>
      </c>
      <c r="S58" s="50">
        <v>1.80299213</v>
      </c>
      <c r="T58" s="50">
        <v>0.09014961</v>
      </c>
      <c r="U58" s="50">
        <v>20.0</v>
      </c>
    </row>
    <row r="59">
      <c r="A59" s="50">
        <v>12.039</v>
      </c>
      <c r="B59" s="48" t="s">
        <v>139</v>
      </c>
      <c r="C59" s="50">
        <v>0.95762282</v>
      </c>
      <c r="D59" s="50">
        <v>49.44235</v>
      </c>
      <c r="E59" s="50">
        <v>-62.57532</v>
      </c>
      <c r="F59" s="50">
        <v>7.27471436</v>
      </c>
      <c r="G59" s="50">
        <v>6.92138103</v>
      </c>
      <c r="H59" s="50">
        <v>3.46069051</v>
      </c>
      <c r="I59" s="50">
        <v>2.0</v>
      </c>
      <c r="J59" s="50">
        <v>288.265932</v>
      </c>
      <c r="K59" s="50">
        <v>280.315932</v>
      </c>
      <c r="L59" s="50">
        <v>6.22924293</v>
      </c>
      <c r="M59" s="50">
        <v>45.0</v>
      </c>
      <c r="N59" s="50">
        <v>31.5344072</v>
      </c>
      <c r="O59" s="50">
        <v>23.5844072</v>
      </c>
      <c r="P59" s="50">
        <v>0.52409794</v>
      </c>
      <c r="Q59" s="50">
        <v>45.0</v>
      </c>
      <c r="R59" s="50">
        <v>5.61398625</v>
      </c>
      <c r="S59" s="50">
        <v>3.49398625</v>
      </c>
      <c r="T59" s="50">
        <v>0.29116552</v>
      </c>
      <c r="U59" s="50">
        <v>12.0</v>
      </c>
    </row>
    <row r="60">
      <c r="A60" s="50">
        <v>12.046</v>
      </c>
      <c r="B60" s="48" t="s">
        <v>141</v>
      </c>
      <c r="C60" s="50">
        <v>1.04406082</v>
      </c>
      <c r="D60" s="50">
        <v>49.553413</v>
      </c>
      <c r="E60" s="50">
        <v>-62.506363</v>
      </c>
      <c r="F60" s="50">
        <v>6.53265039</v>
      </c>
      <c r="G60" s="50">
        <v>6.17931706</v>
      </c>
      <c r="H60" s="50">
        <v>3.08965853</v>
      </c>
      <c r="I60" s="50">
        <v>2.0</v>
      </c>
      <c r="J60" s="50">
        <v>259.802341</v>
      </c>
      <c r="K60" s="50">
        <v>250.262341</v>
      </c>
      <c r="L60" s="50">
        <v>4.63448779</v>
      </c>
      <c r="M60" s="50">
        <v>54.0</v>
      </c>
      <c r="N60" s="50">
        <v>30.5907739</v>
      </c>
      <c r="O60" s="50">
        <v>21.0507739</v>
      </c>
      <c r="P60" s="50">
        <v>0.38982915</v>
      </c>
      <c r="Q60" s="50">
        <v>54.0</v>
      </c>
      <c r="R60" s="50">
        <v>5.23863317</v>
      </c>
      <c r="S60" s="50">
        <v>3.11863317</v>
      </c>
      <c r="T60" s="50">
        <v>0.2598861</v>
      </c>
      <c r="U60" s="50">
        <v>12.0</v>
      </c>
    </row>
    <row r="61">
      <c r="A61" s="50">
        <v>9.14</v>
      </c>
      <c r="B61" s="48" t="s">
        <v>142</v>
      </c>
      <c r="C61" s="50">
        <v>0.9112693</v>
      </c>
      <c r="D61" s="50">
        <v>49.8404</v>
      </c>
      <c r="E61" s="50">
        <v>3.370198</v>
      </c>
      <c r="F61" s="50">
        <v>6.74816149</v>
      </c>
      <c r="G61" s="50">
        <v>6.21816149</v>
      </c>
      <c r="H61" s="50">
        <v>2.0727205</v>
      </c>
      <c r="I61" s="50">
        <v>3.0</v>
      </c>
      <c r="J61" s="50">
        <v>174.957027</v>
      </c>
      <c r="K61" s="50">
        <v>167.89036</v>
      </c>
      <c r="L61" s="50">
        <v>4.197259</v>
      </c>
      <c r="M61" s="50">
        <v>40.0</v>
      </c>
      <c r="N61" s="50">
        <v>21.1915869</v>
      </c>
      <c r="O61" s="50">
        <v>14.1249203</v>
      </c>
      <c r="P61" s="50">
        <v>0.35312301</v>
      </c>
      <c r="Q61" s="50">
        <v>40.0</v>
      </c>
      <c r="R61" s="50">
        <v>5.26572597</v>
      </c>
      <c r="S61" s="50">
        <v>2.61572597</v>
      </c>
      <c r="T61" s="50">
        <v>0.17438173</v>
      </c>
      <c r="U61" s="50">
        <v>15.0</v>
      </c>
    </row>
    <row r="62">
      <c r="A62" s="50">
        <v>6.043</v>
      </c>
      <c r="B62" s="48" t="s">
        <v>143</v>
      </c>
      <c r="C62" s="50">
        <v>1.01723141</v>
      </c>
      <c r="D62" s="50">
        <v>49.98188</v>
      </c>
      <c r="E62" s="50">
        <v>-43.069782</v>
      </c>
      <c r="F62" s="50">
        <v>5.3175903</v>
      </c>
      <c r="G62" s="50">
        <v>4.08092364</v>
      </c>
      <c r="H62" s="50">
        <v>0.58298909</v>
      </c>
      <c r="I62" s="50">
        <v>7.0</v>
      </c>
      <c r="J62" s="50">
        <v>52.168783</v>
      </c>
      <c r="K62" s="50">
        <v>47.2221164</v>
      </c>
      <c r="L62" s="50">
        <v>1.68650416</v>
      </c>
      <c r="M62" s="50">
        <v>28.0</v>
      </c>
      <c r="N62" s="50">
        <v>8.92296684</v>
      </c>
      <c r="O62" s="50">
        <v>3.97630017</v>
      </c>
      <c r="P62" s="50">
        <v>0.14201072</v>
      </c>
      <c r="Q62" s="50">
        <v>28.0</v>
      </c>
      <c r="R62" s="50">
        <v>5.19240622</v>
      </c>
      <c r="S62" s="50">
        <v>1.12907289</v>
      </c>
      <c r="T62" s="50">
        <v>0.04909013</v>
      </c>
      <c r="U62" s="50">
        <v>23.0</v>
      </c>
    </row>
    <row r="63">
      <c r="A63" s="50">
        <v>8.587</v>
      </c>
      <c r="B63" s="48" t="s">
        <v>144</v>
      </c>
      <c r="C63" s="50">
        <v>0.96982906</v>
      </c>
      <c r="D63" s="50">
        <v>5.0177503</v>
      </c>
      <c r="E63" s="50">
        <v>-64.874794</v>
      </c>
      <c r="F63" s="50">
        <v>6.49892392</v>
      </c>
      <c r="G63" s="50">
        <v>5.79225726</v>
      </c>
      <c r="H63" s="50">
        <v>1.44806431</v>
      </c>
      <c r="I63" s="50">
        <v>4.0</v>
      </c>
      <c r="J63" s="50">
        <v>249.249752</v>
      </c>
      <c r="K63" s="50">
        <v>234.586419</v>
      </c>
      <c r="L63" s="50">
        <v>2.8263424</v>
      </c>
      <c r="M63" s="50">
        <v>83.0</v>
      </c>
      <c r="N63" s="50">
        <v>34.2165684</v>
      </c>
      <c r="O63" s="50">
        <v>19.7299017</v>
      </c>
      <c r="P63" s="50">
        <v>0.24060856</v>
      </c>
      <c r="Q63" s="50">
        <v>82.0</v>
      </c>
      <c r="R63" s="50">
        <v>5.3722113</v>
      </c>
      <c r="S63" s="50">
        <v>2.1922113</v>
      </c>
      <c r="T63" s="50">
        <v>0.12178952</v>
      </c>
      <c r="U63" s="50">
        <v>18.0</v>
      </c>
    </row>
    <row r="64">
      <c r="A64" s="50">
        <v>3.216</v>
      </c>
      <c r="B64" s="48" t="s">
        <v>145</v>
      </c>
      <c r="C64" s="50">
        <v>0.73296149</v>
      </c>
      <c r="D64" s="50">
        <v>53.232685</v>
      </c>
      <c r="E64" s="50">
        <v>-9.458262</v>
      </c>
      <c r="F64" s="50">
        <v>5.31354031</v>
      </c>
      <c r="G64" s="50">
        <v>2.84020698</v>
      </c>
      <c r="H64" s="50">
        <v>0.20287193</v>
      </c>
      <c r="I64" s="50">
        <v>14.0</v>
      </c>
      <c r="J64" s="50">
        <v>18.9059594</v>
      </c>
      <c r="K64" s="50">
        <v>16.4326261</v>
      </c>
      <c r="L64" s="50">
        <v>1.17375901</v>
      </c>
      <c r="M64" s="50">
        <v>14.0</v>
      </c>
      <c r="N64" s="50">
        <v>5.23696198</v>
      </c>
      <c r="O64" s="50">
        <v>1.88029531</v>
      </c>
      <c r="P64" s="50">
        <v>0.09896291</v>
      </c>
      <c r="Q64" s="50">
        <v>19.0</v>
      </c>
      <c r="R64" s="50">
        <v>5.23182692</v>
      </c>
      <c r="S64" s="50">
        <v>0.46182692</v>
      </c>
      <c r="T64" s="50">
        <v>0.0171047</v>
      </c>
      <c r="U64" s="50">
        <v>27.0</v>
      </c>
    </row>
    <row r="65">
      <c r="A65" s="50">
        <v>13.963</v>
      </c>
      <c r="B65" s="48" t="s">
        <v>146</v>
      </c>
      <c r="C65" s="50">
        <v>1.65000882</v>
      </c>
      <c r="D65" s="50">
        <v>54.21826</v>
      </c>
      <c r="E65" s="50">
        <v>0.4016616</v>
      </c>
      <c r="F65" s="50">
        <v>7.74683338</v>
      </c>
      <c r="G65" s="50">
        <v>7.21683338</v>
      </c>
      <c r="H65" s="50">
        <v>2.40561113</v>
      </c>
      <c r="I65" s="50">
        <v>3.0</v>
      </c>
      <c r="J65" s="50">
        <v>208.634501</v>
      </c>
      <c r="K65" s="50">
        <v>194.854501</v>
      </c>
      <c r="L65" s="50">
        <v>2.49813463</v>
      </c>
      <c r="M65" s="50">
        <v>78.0</v>
      </c>
      <c r="N65" s="50">
        <v>30.1680931</v>
      </c>
      <c r="O65" s="50">
        <v>16.3880931</v>
      </c>
      <c r="P65" s="50">
        <v>0.21010376</v>
      </c>
      <c r="Q65" s="50">
        <v>78.0</v>
      </c>
      <c r="R65" s="50">
        <v>5.30584324</v>
      </c>
      <c r="S65" s="50">
        <v>2.83250991</v>
      </c>
      <c r="T65" s="50">
        <v>0.20232214</v>
      </c>
      <c r="U65" s="50">
        <v>14.0</v>
      </c>
    </row>
    <row r="66">
      <c r="A66" s="50">
        <v>9.041</v>
      </c>
      <c r="B66" s="48" t="s">
        <v>148</v>
      </c>
      <c r="C66" s="50">
        <v>1.63603812</v>
      </c>
      <c r="D66" s="50">
        <v>55.81209</v>
      </c>
      <c r="E66" s="50">
        <v>-9.763394</v>
      </c>
      <c r="F66" s="50">
        <v>5.68391448</v>
      </c>
      <c r="G66" s="50">
        <v>3.91724781</v>
      </c>
      <c r="H66" s="50">
        <v>0.39172478</v>
      </c>
      <c r="I66" s="50">
        <v>10.0</v>
      </c>
      <c r="J66" s="50">
        <v>34.9097073</v>
      </c>
      <c r="K66" s="50">
        <v>31.7297073</v>
      </c>
      <c r="L66" s="50">
        <v>1.76276151</v>
      </c>
      <c r="M66" s="50">
        <v>18.0</v>
      </c>
      <c r="N66" s="50">
        <v>5.85354678</v>
      </c>
      <c r="O66" s="50">
        <v>2.67354678</v>
      </c>
      <c r="P66" s="50">
        <v>0.14853038</v>
      </c>
      <c r="Q66" s="50">
        <v>18.0</v>
      </c>
      <c r="R66" s="50">
        <v>5.24183542</v>
      </c>
      <c r="S66" s="50">
        <v>0.82516876</v>
      </c>
      <c r="T66" s="50">
        <v>0.03300675</v>
      </c>
      <c r="U66" s="50">
        <v>25.0</v>
      </c>
    </row>
    <row r="67">
      <c r="A67" s="50">
        <v>13.955</v>
      </c>
      <c r="B67" s="48" t="s">
        <v>149</v>
      </c>
      <c r="C67" s="50">
        <v>0.90041077</v>
      </c>
      <c r="D67" s="50">
        <v>55.980595</v>
      </c>
      <c r="E67" s="50">
        <v>-19.110899</v>
      </c>
      <c r="F67" s="50">
        <v>8.22415422</v>
      </c>
      <c r="G67" s="50">
        <v>7.87082088</v>
      </c>
      <c r="H67" s="50">
        <v>3.93541044</v>
      </c>
      <c r="I67" s="50">
        <v>2.0</v>
      </c>
      <c r="J67" s="50">
        <v>322.301579</v>
      </c>
      <c r="K67" s="50">
        <v>318.768246</v>
      </c>
      <c r="L67" s="50">
        <v>15.9384123</v>
      </c>
      <c r="M67" s="50">
        <v>20.0</v>
      </c>
      <c r="N67" s="50">
        <v>30.4112175</v>
      </c>
      <c r="O67" s="50">
        <v>26.8778841</v>
      </c>
      <c r="P67" s="50">
        <v>1.34389421</v>
      </c>
      <c r="Q67" s="50">
        <v>20.0</v>
      </c>
      <c r="R67" s="50">
        <v>5.59341636</v>
      </c>
      <c r="S67" s="50">
        <v>3.65008303</v>
      </c>
      <c r="T67" s="50">
        <v>0.33182573</v>
      </c>
      <c r="U67" s="50">
        <v>11.0</v>
      </c>
    </row>
    <row r="68">
      <c r="A68" s="50">
        <v>17.627</v>
      </c>
      <c r="B68" s="48" t="s">
        <v>150</v>
      </c>
      <c r="C68" s="50">
        <v>1.51690973</v>
      </c>
      <c r="D68" s="50">
        <v>56.712032</v>
      </c>
      <c r="E68" s="50">
        <v>-23.249723</v>
      </c>
      <c r="F68" s="50">
        <v>46.5323746</v>
      </c>
      <c r="G68" s="50">
        <v>44.5890412</v>
      </c>
      <c r="H68" s="50">
        <v>4.0535492</v>
      </c>
      <c r="I68" s="50">
        <v>11.0</v>
      </c>
      <c r="J68" s="50">
        <v>3763.29234</v>
      </c>
      <c r="K68" s="50">
        <v>3611.71234</v>
      </c>
      <c r="L68" s="50">
        <v>4.20945494</v>
      </c>
      <c r="M68" s="50">
        <v>858.0</v>
      </c>
      <c r="N68" s="50">
        <v>456.219213</v>
      </c>
      <c r="O68" s="50">
        <v>303.579213</v>
      </c>
      <c r="P68" s="50">
        <v>0.35136483</v>
      </c>
      <c r="Q68" s="50">
        <v>864.0</v>
      </c>
      <c r="R68" s="50">
        <v>5.69122486</v>
      </c>
      <c r="S68" s="50">
        <v>3.74789152</v>
      </c>
      <c r="T68" s="50">
        <v>0.34071741</v>
      </c>
      <c r="U68" s="50">
        <v>11.0</v>
      </c>
    </row>
    <row r="69">
      <c r="A69" s="50">
        <v>18.771</v>
      </c>
      <c r="B69" s="48" t="s">
        <v>151</v>
      </c>
      <c r="C69" s="50">
        <v>1.31955167</v>
      </c>
      <c r="D69" s="50">
        <v>60.653103</v>
      </c>
      <c r="E69" s="50">
        <v>-0.2689231</v>
      </c>
      <c r="F69" s="50">
        <v>77.4933463</v>
      </c>
      <c r="G69" s="50">
        <v>75.3733463</v>
      </c>
      <c r="H69" s="50">
        <v>6.28111219</v>
      </c>
      <c r="I69" s="50">
        <v>12.0</v>
      </c>
      <c r="J69" s="50">
        <v>6276.60771</v>
      </c>
      <c r="K69" s="50">
        <v>6105.24105</v>
      </c>
      <c r="L69" s="50">
        <v>6.29406294</v>
      </c>
      <c r="M69" s="50">
        <v>970.0</v>
      </c>
      <c r="N69" s="50">
        <v>684.527302</v>
      </c>
      <c r="O69" s="50">
        <v>513.337302</v>
      </c>
      <c r="P69" s="50">
        <v>0.52975986</v>
      </c>
      <c r="Q69" s="50">
        <v>969.0</v>
      </c>
      <c r="R69" s="50">
        <v>8.45749756</v>
      </c>
      <c r="S69" s="50">
        <v>6.33749756</v>
      </c>
      <c r="T69" s="50">
        <v>0.5281248</v>
      </c>
      <c r="U69" s="50">
        <v>12.0</v>
      </c>
    </row>
    <row r="70">
      <c r="A70" s="50">
        <v>23.549</v>
      </c>
      <c r="B70" s="48" t="s">
        <v>152</v>
      </c>
      <c r="C70" s="50">
        <v>1.22666432</v>
      </c>
      <c r="D70" s="50">
        <v>61.839756</v>
      </c>
      <c r="E70" s="50">
        <v>-64.22229</v>
      </c>
      <c r="F70" s="50">
        <v>7.63795623</v>
      </c>
      <c r="G70" s="50">
        <v>7.46128956</v>
      </c>
      <c r="H70" s="50">
        <v>7.46128956</v>
      </c>
      <c r="I70" s="50">
        <v>1.0</v>
      </c>
      <c r="J70" s="50">
        <v>611.961121</v>
      </c>
      <c r="K70" s="50">
        <v>604.364454</v>
      </c>
      <c r="L70" s="50">
        <v>14.0549873</v>
      </c>
      <c r="M70" s="50">
        <v>43.0</v>
      </c>
      <c r="N70" s="50">
        <v>58.4371081</v>
      </c>
      <c r="O70" s="50">
        <v>50.8404414</v>
      </c>
      <c r="P70" s="50">
        <v>1.18233585</v>
      </c>
      <c r="Q70" s="50">
        <v>43.0</v>
      </c>
      <c r="R70" s="50">
        <v>5.63028506</v>
      </c>
      <c r="S70" s="50">
        <v>4.39361839</v>
      </c>
      <c r="T70" s="50">
        <v>0.62765977</v>
      </c>
      <c r="U70" s="50">
        <v>7.0</v>
      </c>
    </row>
    <row r="71">
      <c r="A71" s="50">
        <v>21.315</v>
      </c>
      <c r="B71" s="48" t="s">
        <v>154</v>
      </c>
      <c r="C71" s="50">
        <v>0.60252477</v>
      </c>
      <c r="D71" s="50">
        <v>62.15257</v>
      </c>
      <c r="E71" s="50">
        <v>38.039734</v>
      </c>
      <c r="F71" s="50">
        <v>265.67128</v>
      </c>
      <c r="G71" s="50">
        <v>264.257947</v>
      </c>
      <c r="H71" s="50">
        <v>33.0322434</v>
      </c>
      <c r="I71" s="50">
        <v>8.0</v>
      </c>
      <c r="J71" s="50">
        <v>21514.2504</v>
      </c>
      <c r="K71" s="50">
        <v>21404.8937</v>
      </c>
      <c r="L71" s="50">
        <v>34.579796</v>
      </c>
      <c r="M71" s="50">
        <v>619.0</v>
      </c>
      <c r="N71" s="50">
        <v>1909.17495</v>
      </c>
      <c r="O71" s="50">
        <v>1799.28828</v>
      </c>
      <c r="P71" s="50">
        <v>2.89274643</v>
      </c>
      <c r="Q71" s="50">
        <v>622.0</v>
      </c>
      <c r="R71" s="50">
        <v>23.6267689</v>
      </c>
      <c r="S71" s="50">
        <v>22.2134356</v>
      </c>
      <c r="T71" s="50">
        <v>2.77667945</v>
      </c>
      <c r="U71" s="50">
        <v>8.0</v>
      </c>
    </row>
    <row r="72">
      <c r="A72" s="50">
        <v>4.985</v>
      </c>
      <c r="B72" s="48" t="s">
        <v>157</v>
      </c>
      <c r="C72" s="50">
        <v>0.81523525</v>
      </c>
      <c r="D72" s="50">
        <v>63.818</v>
      </c>
      <c r="E72" s="50">
        <v>-7.6528707</v>
      </c>
      <c r="F72" s="50">
        <v>5.61238295</v>
      </c>
      <c r="G72" s="50">
        <v>4.02238295</v>
      </c>
      <c r="H72" s="50">
        <v>0.44693144</v>
      </c>
      <c r="I72" s="50">
        <v>9.0</v>
      </c>
      <c r="J72" s="50">
        <v>39.3814466</v>
      </c>
      <c r="K72" s="50">
        <v>36.2014466</v>
      </c>
      <c r="L72" s="50">
        <v>2.01119148</v>
      </c>
      <c r="M72" s="50">
        <v>18.0</v>
      </c>
      <c r="N72" s="50">
        <v>6.23005431</v>
      </c>
      <c r="O72" s="50">
        <v>3.05005431</v>
      </c>
      <c r="P72" s="50">
        <v>0.16944746</v>
      </c>
      <c r="Q72" s="50">
        <v>18.0</v>
      </c>
      <c r="R72" s="50">
        <v>5.35804146</v>
      </c>
      <c r="S72" s="50">
        <v>0.94137479</v>
      </c>
      <c r="T72" s="50">
        <v>0.03765499</v>
      </c>
      <c r="U72" s="50">
        <v>25.0</v>
      </c>
    </row>
    <row r="73">
      <c r="A73" s="50">
        <v>7.459</v>
      </c>
      <c r="B73" s="48" t="s">
        <v>160</v>
      </c>
      <c r="C73" s="50">
        <v>1.76094459</v>
      </c>
      <c r="D73" s="50">
        <v>6.4378004</v>
      </c>
      <c r="E73" s="50">
        <v>-77.25424</v>
      </c>
      <c r="F73" s="50">
        <v>5.7370609</v>
      </c>
      <c r="G73" s="50">
        <v>4.1470609</v>
      </c>
      <c r="H73" s="50">
        <v>0.46078454</v>
      </c>
      <c r="I73" s="50">
        <v>9.0</v>
      </c>
      <c r="J73" s="50">
        <v>47.3935481</v>
      </c>
      <c r="K73" s="50">
        <v>37.3235481</v>
      </c>
      <c r="L73" s="50">
        <v>0.65479909</v>
      </c>
      <c r="M73" s="50">
        <v>57.0</v>
      </c>
      <c r="N73" s="50">
        <v>13.2093279</v>
      </c>
      <c r="O73" s="50">
        <v>3.13932792</v>
      </c>
      <c r="P73" s="50">
        <v>0.05507593</v>
      </c>
      <c r="Q73" s="50">
        <v>57.0</v>
      </c>
      <c r="R73" s="50">
        <v>5.38559504</v>
      </c>
      <c r="S73" s="50">
        <v>0.96892837</v>
      </c>
      <c r="T73" s="50">
        <v>0.03875713</v>
      </c>
      <c r="U73" s="50">
        <v>25.0</v>
      </c>
    </row>
    <row r="74">
      <c r="A74" s="50">
        <v>20.165</v>
      </c>
      <c r="B74" s="48" t="s">
        <v>161</v>
      </c>
      <c r="C74" s="50">
        <v>1.57839306</v>
      </c>
      <c r="D74" s="50">
        <v>70.14047</v>
      </c>
      <c r="E74" s="50">
        <v>-41.863754</v>
      </c>
      <c r="F74" s="50">
        <v>988.457401</v>
      </c>
      <c r="G74" s="50">
        <v>944.290734</v>
      </c>
      <c r="H74" s="50">
        <v>3.77716294</v>
      </c>
      <c r="I74" s="50">
        <v>250.0</v>
      </c>
      <c r="J74" s="50">
        <v>80058.3361</v>
      </c>
      <c r="K74" s="50">
        <v>76487.5494</v>
      </c>
      <c r="L74" s="50">
        <v>3.78426427</v>
      </c>
      <c r="M74" s="50">
        <v>20212.0</v>
      </c>
      <c r="N74" s="50">
        <v>10036.3529</v>
      </c>
      <c r="O74" s="50">
        <v>6427.58295</v>
      </c>
      <c r="P74" s="50">
        <v>0.31466113</v>
      </c>
      <c r="Q74" s="50">
        <v>20427.0</v>
      </c>
      <c r="R74" s="50">
        <v>124.049543</v>
      </c>
      <c r="S74" s="50">
        <v>79.3528759</v>
      </c>
      <c r="T74" s="50">
        <v>0.31364773</v>
      </c>
      <c r="U74" s="50">
        <v>253.0</v>
      </c>
    </row>
    <row r="75">
      <c r="A75" s="50">
        <v>13.241</v>
      </c>
      <c r="B75" s="48" t="s">
        <v>162</v>
      </c>
      <c r="C75" s="50">
        <v>0.94962136</v>
      </c>
      <c r="D75" s="50">
        <v>71.901215</v>
      </c>
      <c r="E75" s="50">
        <v>-16.934456</v>
      </c>
      <c r="F75" s="50">
        <v>7.10064669</v>
      </c>
      <c r="G75" s="50">
        <v>6.74731335</v>
      </c>
      <c r="H75" s="50">
        <v>3.37365668</v>
      </c>
      <c r="I75" s="50">
        <v>2.0</v>
      </c>
      <c r="J75" s="50">
        <v>279.802857</v>
      </c>
      <c r="K75" s="50">
        <v>273.266191</v>
      </c>
      <c r="L75" s="50">
        <v>7.38557272</v>
      </c>
      <c r="M75" s="50">
        <v>37.0</v>
      </c>
      <c r="N75" s="50">
        <v>29.5248423</v>
      </c>
      <c r="O75" s="50">
        <v>22.9881757</v>
      </c>
      <c r="P75" s="50">
        <v>0.62130204</v>
      </c>
      <c r="Q75" s="50">
        <v>37.0</v>
      </c>
      <c r="R75" s="50">
        <v>5.52565565</v>
      </c>
      <c r="S75" s="50">
        <v>3.40565565</v>
      </c>
      <c r="T75" s="50">
        <v>0.28380464</v>
      </c>
      <c r="U75" s="50">
        <v>12.0</v>
      </c>
    </row>
    <row r="76">
      <c r="A76" s="50">
        <v>8.068</v>
      </c>
      <c r="B76" s="48" t="s">
        <v>163</v>
      </c>
      <c r="C76" s="50">
        <v>1.32583305</v>
      </c>
      <c r="D76" s="50">
        <v>72.460045</v>
      </c>
      <c r="E76" s="50">
        <v>6.9612756</v>
      </c>
      <c r="F76" s="50">
        <v>14.2243191</v>
      </c>
      <c r="G76" s="50">
        <v>11.9276524</v>
      </c>
      <c r="H76" s="50">
        <v>0.91751173</v>
      </c>
      <c r="I76" s="50">
        <v>13.0</v>
      </c>
      <c r="J76" s="50">
        <v>1139.27318</v>
      </c>
      <c r="K76" s="50">
        <v>966.139847</v>
      </c>
      <c r="L76" s="50">
        <v>0.98585699</v>
      </c>
      <c r="M76" s="50">
        <v>980.0</v>
      </c>
      <c r="N76" s="50">
        <v>254.88336</v>
      </c>
      <c r="O76" s="50">
        <v>81.2200267</v>
      </c>
      <c r="P76" s="50">
        <v>0.08262465</v>
      </c>
      <c r="Q76" s="50">
        <v>983.0</v>
      </c>
      <c r="R76" s="50">
        <v>5.32977261</v>
      </c>
      <c r="S76" s="50">
        <v>1.61977261</v>
      </c>
      <c r="T76" s="50">
        <v>0.07713203</v>
      </c>
      <c r="U76" s="50">
        <v>21.0</v>
      </c>
    </row>
    <row r="77">
      <c r="A77" s="50">
        <v>8.848</v>
      </c>
      <c r="B77" s="48" t="s">
        <v>164</v>
      </c>
      <c r="C77" s="50">
        <v>0.74398531</v>
      </c>
      <c r="D77" s="50">
        <v>75.20417</v>
      </c>
      <c r="E77" s="50">
        <v>-5.7536755</v>
      </c>
      <c r="F77" s="50">
        <v>5.48387809</v>
      </c>
      <c r="G77" s="50">
        <v>4.77721142</v>
      </c>
      <c r="H77" s="50">
        <v>1.19430286</v>
      </c>
      <c r="I77" s="50">
        <v>4.0</v>
      </c>
      <c r="J77" s="50">
        <v>98.505198</v>
      </c>
      <c r="K77" s="50">
        <v>96.7385313</v>
      </c>
      <c r="L77" s="50">
        <v>9.67385313</v>
      </c>
      <c r="M77" s="50">
        <v>10.0</v>
      </c>
      <c r="N77" s="50">
        <v>9.93101432</v>
      </c>
      <c r="O77" s="50">
        <v>8.16434766</v>
      </c>
      <c r="P77" s="50">
        <v>0.81643477</v>
      </c>
      <c r="Q77" s="50">
        <v>10.0</v>
      </c>
      <c r="R77" s="50">
        <v>5.27176056</v>
      </c>
      <c r="S77" s="50">
        <v>1.9150939</v>
      </c>
      <c r="T77" s="50">
        <v>0.10079442</v>
      </c>
      <c r="U77" s="50">
        <v>19.0</v>
      </c>
    </row>
    <row r="78">
      <c r="A78" s="50">
        <v>11.625</v>
      </c>
      <c r="B78" s="48" t="s">
        <v>166</v>
      </c>
      <c r="C78" s="50">
        <v>1.06533503</v>
      </c>
      <c r="D78" s="50">
        <v>76.37773</v>
      </c>
      <c r="E78" s="50">
        <v>-57.472702</v>
      </c>
      <c r="F78" s="50">
        <v>22.1027348</v>
      </c>
      <c r="G78" s="50">
        <v>21.0427348</v>
      </c>
      <c r="H78" s="50">
        <v>3.50712246</v>
      </c>
      <c r="I78" s="50">
        <v>6.0</v>
      </c>
      <c r="J78" s="50">
        <v>1780.60485</v>
      </c>
      <c r="K78" s="50">
        <v>1704.46152</v>
      </c>
      <c r="L78" s="50">
        <v>3.95466709</v>
      </c>
      <c r="M78" s="50">
        <v>431.0</v>
      </c>
      <c r="N78" s="50">
        <v>219.47667</v>
      </c>
      <c r="O78" s="50">
        <v>143.333337</v>
      </c>
      <c r="P78" s="50">
        <v>0.33255995</v>
      </c>
      <c r="Q78" s="50">
        <v>431.0</v>
      </c>
      <c r="R78" s="50">
        <v>5.1875035</v>
      </c>
      <c r="S78" s="50">
        <v>3.24417017</v>
      </c>
      <c r="T78" s="50">
        <v>0.29492456</v>
      </c>
      <c r="U78" s="50">
        <v>11.0</v>
      </c>
    </row>
    <row r="79">
      <c r="A79" s="50">
        <v>25.121</v>
      </c>
      <c r="B79" s="48" t="s">
        <v>167</v>
      </c>
      <c r="C79" s="50">
        <v>1.77553226</v>
      </c>
      <c r="D79" s="50">
        <v>77.18208</v>
      </c>
      <c r="E79" s="50">
        <v>-4.4562073</v>
      </c>
      <c r="F79" s="50">
        <v>45.2405281</v>
      </c>
      <c r="G79" s="50">
        <v>43.8271947</v>
      </c>
      <c r="H79" s="50">
        <v>5.47839934</v>
      </c>
      <c r="I79" s="50">
        <v>8.0</v>
      </c>
      <c r="J79" s="50">
        <v>3651.76277</v>
      </c>
      <c r="K79" s="50">
        <v>3550.00277</v>
      </c>
      <c r="L79" s="50">
        <v>6.16319926</v>
      </c>
      <c r="M79" s="50">
        <v>576.0</v>
      </c>
      <c r="N79" s="50">
        <v>400.403746</v>
      </c>
      <c r="O79" s="50">
        <v>298.467079</v>
      </c>
      <c r="P79" s="50">
        <v>0.51727397</v>
      </c>
      <c r="Q79" s="50">
        <v>577.0</v>
      </c>
      <c r="R79" s="50">
        <v>5.7353761</v>
      </c>
      <c r="S79" s="50">
        <v>4.1453761</v>
      </c>
      <c r="T79" s="50">
        <v>0.46059734</v>
      </c>
      <c r="U79" s="50">
        <v>9.0</v>
      </c>
    </row>
    <row r="80">
      <c r="A80" s="50">
        <v>3.918</v>
      </c>
      <c r="B80" s="48" t="s">
        <v>169</v>
      </c>
      <c r="C80" s="50">
        <v>0.38382375</v>
      </c>
      <c r="D80" s="50">
        <v>77.91909</v>
      </c>
      <c r="E80" s="50">
        <v>-45.018414</v>
      </c>
      <c r="F80" s="50">
        <v>7.03372495</v>
      </c>
      <c r="G80" s="50">
        <v>6.85705828</v>
      </c>
      <c r="H80" s="50">
        <v>6.85705828</v>
      </c>
      <c r="I80" s="50">
        <v>1.0</v>
      </c>
      <c r="J80" s="50">
        <v>561.605054</v>
      </c>
      <c r="K80" s="50">
        <v>555.421721</v>
      </c>
      <c r="L80" s="50">
        <v>15.869192</v>
      </c>
      <c r="M80" s="50">
        <v>35.0</v>
      </c>
      <c r="N80" s="50">
        <v>53.3782458</v>
      </c>
      <c r="O80" s="50">
        <v>47.1949125</v>
      </c>
      <c r="P80" s="50">
        <v>1.34842607</v>
      </c>
      <c r="Q80" s="50">
        <v>35.0</v>
      </c>
      <c r="R80" s="50">
        <v>5.31523935</v>
      </c>
      <c r="S80" s="50">
        <v>4.07857268</v>
      </c>
      <c r="T80" s="50">
        <v>0.58265324</v>
      </c>
      <c r="U80" s="50">
        <v>7.0</v>
      </c>
    </row>
    <row r="81">
      <c r="A81" s="50">
        <v>20.965</v>
      </c>
      <c r="B81" s="48" t="s">
        <v>170</v>
      </c>
      <c r="C81" s="50">
        <v>1.03615952</v>
      </c>
      <c r="D81" s="50">
        <v>80.63972</v>
      </c>
      <c r="E81" s="50">
        <v>79.23115</v>
      </c>
      <c r="F81" s="50">
        <v>68.9848234</v>
      </c>
      <c r="G81" s="50">
        <v>67.7481567</v>
      </c>
      <c r="H81" s="50">
        <v>9.6783081</v>
      </c>
      <c r="I81" s="50">
        <v>7.0</v>
      </c>
      <c r="J81" s="50">
        <v>5575.58069</v>
      </c>
      <c r="K81" s="50">
        <v>5487.60069</v>
      </c>
      <c r="L81" s="50">
        <v>11.0192785</v>
      </c>
      <c r="M81" s="50">
        <v>498.0</v>
      </c>
      <c r="N81" s="50">
        <v>549.628445</v>
      </c>
      <c r="O81" s="50">
        <v>461.295112</v>
      </c>
      <c r="P81" s="50">
        <v>0.92259022</v>
      </c>
      <c r="Q81" s="50">
        <v>500.0</v>
      </c>
      <c r="R81" s="50">
        <v>6.93166805</v>
      </c>
      <c r="S81" s="50">
        <v>5.69500138</v>
      </c>
      <c r="T81" s="50">
        <v>0.81357163</v>
      </c>
      <c r="U81" s="50">
        <v>7.0</v>
      </c>
    </row>
    <row r="82">
      <c r="A82" s="50">
        <v>14.585</v>
      </c>
      <c r="B82" s="48" t="s">
        <v>172</v>
      </c>
      <c r="C82" s="50">
        <v>1.33344373</v>
      </c>
      <c r="D82" s="50">
        <v>81.106094</v>
      </c>
      <c r="E82" s="50">
        <v>17.383533</v>
      </c>
      <c r="F82" s="50">
        <v>24.8996542</v>
      </c>
      <c r="G82" s="50">
        <v>23.6629875</v>
      </c>
      <c r="H82" s="50">
        <v>3.38042679</v>
      </c>
      <c r="I82" s="50">
        <v>7.0</v>
      </c>
      <c r="J82" s="50">
        <v>2006.62532</v>
      </c>
      <c r="K82" s="50">
        <v>1916.70199</v>
      </c>
      <c r="L82" s="50">
        <v>3.76562277</v>
      </c>
      <c r="M82" s="50">
        <v>509.0</v>
      </c>
      <c r="N82" s="50">
        <v>250.907573</v>
      </c>
      <c r="O82" s="50">
        <v>161.160906</v>
      </c>
      <c r="P82" s="50">
        <v>0.31724588</v>
      </c>
      <c r="Q82" s="50">
        <v>508.0</v>
      </c>
      <c r="R82" s="50">
        <v>5.53081283</v>
      </c>
      <c r="S82" s="50">
        <v>3.41081283</v>
      </c>
      <c r="T82" s="50">
        <v>0.2842344</v>
      </c>
      <c r="U82" s="50">
        <v>12.0</v>
      </c>
    </row>
    <row r="83">
      <c r="A83" s="50">
        <v>26.877</v>
      </c>
      <c r="B83" s="48" t="s">
        <v>174</v>
      </c>
      <c r="C83" s="50">
        <v>0.55587202</v>
      </c>
      <c r="D83" s="50">
        <v>81.769844</v>
      </c>
      <c r="E83" s="50">
        <v>-11.900964</v>
      </c>
      <c r="F83" s="50">
        <v>7298.43263</v>
      </c>
      <c r="G83" s="50">
        <v>7278.29263</v>
      </c>
      <c r="H83" s="50">
        <v>63.8446722</v>
      </c>
      <c r="I83" s="50">
        <v>114.0</v>
      </c>
      <c r="J83" s="50">
        <v>591161.913</v>
      </c>
      <c r="K83" s="50">
        <v>589541.703</v>
      </c>
      <c r="L83" s="50">
        <v>64.2832519</v>
      </c>
      <c r="M83" s="50">
        <v>9171.0</v>
      </c>
      <c r="N83" s="50">
        <v>51181.6142</v>
      </c>
      <c r="O83" s="50">
        <v>49555.9275</v>
      </c>
      <c r="P83" s="50">
        <v>5.38534314</v>
      </c>
      <c r="Q83" s="50">
        <v>9202.0</v>
      </c>
      <c r="R83" s="50">
        <v>631.941574</v>
      </c>
      <c r="S83" s="50">
        <v>611.801574</v>
      </c>
      <c r="T83" s="50">
        <v>5.36668048</v>
      </c>
      <c r="U83" s="50">
        <v>114.0</v>
      </c>
    </row>
    <row r="84">
      <c r="A84" s="50">
        <v>5.7</v>
      </c>
      <c r="B84" s="48" t="s">
        <v>177</v>
      </c>
      <c r="C84" s="50">
        <v>0.54335393</v>
      </c>
      <c r="D84" s="50">
        <v>82.86415</v>
      </c>
      <c r="E84" s="50">
        <v>-3.677229</v>
      </c>
      <c r="F84" s="50">
        <v>6.00707653</v>
      </c>
      <c r="G84" s="50">
        <v>5.12374319</v>
      </c>
      <c r="H84" s="50">
        <v>1.02474864</v>
      </c>
      <c r="I84" s="50">
        <v>5.0</v>
      </c>
      <c r="J84" s="50">
        <v>84.0646397</v>
      </c>
      <c r="K84" s="50">
        <v>83.0046397</v>
      </c>
      <c r="L84" s="50">
        <v>13.8341066</v>
      </c>
      <c r="M84" s="50">
        <v>6.0</v>
      </c>
      <c r="N84" s="50">
        <v>8.10659149</v>
      </c>
      <c r="O84" s="50">
        <v>7.04659149</v>
      </c>
      <c r="P84" s="50">
        <v>1.17443191</v>
      </c>
      <c r="Q84" s="50">
        <v>6.0</v>
      </c>
      <c r="R84" s="50">
        <v>5.27323247</v>
      </c>
      <c r="S84" s="50">
        <v>1.73989913</v>
      </c>
      <c r="T84" s="50">
        <v>0.08699496</v>
      </c>
      <c r="U84" s="50">
        <v>20.0</v>
      </c>
    </row>
    <row r="85">
      <c r="A85" s="50">
        <v>18.28</v>
      </c>
      <c r="B85" s="48" t="s">
        <v>178</v>
      </c>
      <c r="C85" s="50">
        <v>1.06107397</v>
      </c>
      <c r="D85" s="50">
        <v>84.291214</v>
      </c>
      <c r="E85" s="50">
        <v>-80.469124</v>
      </c>
      <c r="F85" s="50">
        <v>6.2574676</v>
      </c>
      <c r="G85" s="50">
        <v>6.08080094</v>
      </c>
      <c r="H85" s="50">
        <v>6.08080094</v>
      </c>
      <c r="I85" s="50">
        <v>1.0</v>
      </c>
      <c r="J85" s="50">
        <v>501.201543</v>
      </c>
      <c r="K85" s="50">
        <v>492.544876</v>
      </c>
      <c r="L85" s="50">
        <v>10.0519362</v>
      </c>
      <c r="M85" s="50">
        <v>49.0</v>
      </c>
      <c r="N85" s="50">
        <v>50.083322</v>
      </c>
      <c r="O85" s="50">
        <v>41.4266553</v>
      </c>
      <c r="P85" s="50">
        <v>0.84544194</v>
      </c>
      <c r="Q85" s="50">
        <v>49.0</v>
      </c>
      <c r="R85" s="50">
        <v>5.50485484</v>
      </c>
      <c r="S85" s="50">
        <v>4.09152151</v>
      </c>
      <c r="T85" s="50">
        <v>0.51144019</v>
      </c>
      <c r="U85" s="50">
        <v>8.0</v>
      </c>
    </row>
    <row r="86">
      <c r="A86" s="50">
        <v>8.927</v>
      </c>
      <c r="B86" s="48" t="s">
        <v>181</v>
      </c>
      <c r="C86" s="50">
        <v>1.31518362</v>
      </c>
      <c r="D86" s="50">
        <v>86.11579</v>
      </c>
      <c r="E86" s="50">
        <v>-22.448381</v>
      </c>
      <c r="F86" s="50">
        <v>6.44258542</v>
      </c>
      <c r="G86" s="50">
        <v>5.55925208</v>
      </c>
      <c r="H86" s="50">
        <v>1.11185042</v>
      </c>
      <c r="I86" s="50">
        <v>5.0</v>
      </c>
      <c r="J86" s="50">
        <v>405.996202</v>
      </c>
      <c r="K86" s="50">
        <v>360.239535</v>
      </c>
      <c r="L86" s="50">
        <v>1.39088624</v>
      </c>
      <c r="M86" s="50">
        <v>259.0</v>
      </c>
      <c r="N86" s="50">
        <v>76.0471197</v>
      </c>
      <c r="O86" s="50">
        <v>30.290453</v>
      </c>
      <c r="P86" s="50">
        <v>0.11695156</v>
      </c>
      <c r="Q86" s="50">
        <v>259.0</v>
      </c>
      <c r="R86" s="50">
        <v>5.40311439</v>
      </c>
      <c r="S86" s="50">
        <v>1.86978105</v>
      </c>
      <c r="T86" s="50">
        <v>0.09348905</v>
      </c>
      <c r="U86" s="50">
        <v>20.0</v>
      </c>
    </row>
    <row r="87">
      <c r="A87" s="50">
        <v>15.255</v>
      </c>
      <c r="B87" s="48" t="s">
        <v>186</v>
      </c>
      <c r="C87" s="50">
        <v>0.92968063</v>
      </c>
      <c r="D87" s="50">
        <v>87.145584</v>
      </c>
      <c r="E87" s="50">
        <v>-4.094648</v>
      </c>
      <c r="F87" s="50">
        <v>5.99623018</v>
      </c>
      <c r="G87" s="50">
        <v>5.81956351</v>
      </c>
      <c r="H87" s="50">
        <v>5.81956351</v>
      </c>
      <c r="I87" s="50">
        <v>1.0</v>
      </c>
      <c r="J87" s="50">
        <v>478.981311</v>
      </c>
      <c r="K87" s="50">
        <v>471.384644</v>
      </c>
      <c r="L87" s="50">
        <v>10.9624336</v>
      </c>
      <c r="M87" s="50">
        <v>43.0</v>
      </c>
      <c r="N87" s="50">
        <v>47.2567698</v>
      </c>
      <c r="O87" s="50">
        <v>39.6601031</v>
      </c>
      <c r="P87" s="50">
        <v>0.92232798</v>
      </c>
      <c r="Q87" s="50">
        <v>43.0</v>
      </c>
      <c r="R87" s="50">
        <v>5.33038055</v>
      </c>
      <c r="S87" s="50">
        <v>3.91704722</v>
      </c>
      <c r="T87" s="50">
        <v>0.4896309</v>
      </c>
      <c r="U87" s="50">
        <v>8.0</v>
      </c>
    </row>
    <row r="88">
      <c r="A88" s="50">
        <v>14.879</v>
      </c>
      <c r="B88" s="48" t="s">
        <v>192</v>
      </c>
      <c r="C88" s="50">
        <v>1.61515853</v>
      </c>
      <c r="D88" s="50">
        <v>89.10122</v>
      </c>
      <c r="E88" s="50">
        <v>-14.1677</v>
      </c>
      <c r="F88" s="50">
        <v>72.8387794</v>
      </c>
      <c r="G88" s="50">
        <v>67.185446</v>
      </c>
      <c r="H88" s="50">
        <v>2.09954519</v>
      </c>
      <c r="I88" s="50">
        <v>32.0</v>
      </c>
      <c r="J88" s="50">
        <v>5888.10446</v>
      </c>
      <c r="K88" s="50">
        <v>5442.02113</v>
      </c>
      <c r="L88" s="50">
        <v>2.15525589</v>
      </c>
      <c r="M88" s="50">
        <v>2525.0</v>
      </c>
      <c r="N88" s="50">
        <v>908.352753</v>
      </c>
      <c r="O88" s="50">
        <v>457.322753</v>
      </c>
      <c r="P88" s="50">
        <v>0.17913151</v>
      </c>
      <c r="Q88" s="50">
        <v>2553.0</v>
      </c>
      <c r="R88" s="50">
        <v>11.2992933</v>
      </c>
      <c r="S88" s="50">
        <v>5.64595992</v>
      </c>
      <c r="T88" s="50">
        <v>0.17643625</v>
      </c>
      <c r="U88" s="50">
        <v>32.0</v>
      </c>
    </row>
    <row r="89">
      <c r="A89" s="50">
        <v>10.215</v>
      </c>
      <c r="B89" s="48" t="s">
        <v>201</v>
      </c>
      <c r="C89" s="50">
        <v>0.98893902</v>
      </c>
      <c r="D89" s="50">
        <v>92.56031</v>
      </c>
      <c r="E89" s="50">
        <v>-74.753044</v>
      </c>
      <c r="F89" s="50">
        <v>5.37079672</v>
      </c>
      <c r="G89" s="50">
        <v>4.66413006</v>
      </c>
      <c r="H89" s="50">
        <v>1.16603251</v>
      </c>
      <c r="I89" s="50">
        <v>4.0</v>
      </c>
      <c r="J89" s="50">
        <v>97.6286336</v>
      </c>
      <c r="K89" s="50">
        <v>94.4486336</v>
      </c>
      <c r="L89" s="50">
        <v>5.24714631</v>
      </c>
      <c r="M89" s="50">
        <v>18.0</v>
      </c>
      <c r="N89" s="50">
        <v>11.128566</v>
      </c>
      <c r="O89" s="50">
        <v>7.94856597</v>
      </c>
      <c r="P89" s="50">
        <v>0.441587</v>
      </c>
      <c r="Q89" s="50">
        <v>18.0</v>
      </c>
      <c r="R89" s="50">
        <v>5.2211451</v>
      </c>
      <c r="S89" s="50">
        <v>1.86447844</v>
      </c>
      <c r="T89" s="50">
        <v>0.09813044</v>
      </c>
      <c r="U89" s="50">
        <v>19.0</v>
      </c>
    </row>
    <row r="90">
      <c r="A90" s="50">
        <v>18.645</v>
      </c>
      <c r="B90" s="48" t="s">
        <v>202</v>
      </c>
      <c r="C90" s="50">
        <v>0.93249598</v>
      </c>
      <c r="D90" s="50">
        <v>93.30209</v>
      </c>
      <c r="E90" s="50">
        <v>10.627144</v>
      </c>
      <c r="F90" s="50">
        <v>8.08121767</v>
      </c>
      <c r="G90" s="50">
        <v>7.90455101</v>
      </c>
      <c r="H90" s="50">
        <v>7.90455101</v>
      </c>
      <c r="I90" s="50">
        <v>1.0</v>
      </c>
      <c r="J90" s="50">
        <v>647.335298</v>
      </c>
      <c r="K90" s="50">
        <v>640.268632</v>
      </c>
      <c r="L90" s="50">
        <v>16.0067158</v>
      </c>
      <c r="M90" s="50">
        <v>40.0</v>
      </c>
      <c r="N90" s="50">
        <v>60.9342557</v>
      </c>
      <c r="O90" s="50">
        <v>53.867589</v>
      </c>
      <c r="P90" s="50">
        <v>1.34668972</v>
      </c>
      <c r="Q90" s="50">
        <v>40.0</v>
      </c>
      <c r="R90" s="50">
        <v>5.89189041</v>
      </c>
      <c r="S90" s="50">
        <v>4.65522374</v>
      </c>
      <c r="T90" s="50">
        <v>0.66503196</v>
      </c>
      <c r="U90" s="50">
        <v>7.0</v>
      </c>
    </row>
    <row r="91">
      <c r="A91" s="50">
        <v>16.733</v>
      </c>
      <c r="B91" s="48" t="s">
        <v>203</v>
      </c>
      <c r="C91" s="50">
        <v>0.93846845</v>
      </c>
      <c r="D91" s="50">
        <v>93.438736</v>
      </c>
      <c r="E91" s="50">
        <v>-23.861938</v>
      </c>
      <c r="F91" s="50">
        <v>7.68298263</v>
      </c>
      <c r="G91" s="50">
        <v>7.50631597</v>
      </c>
      <c r="H91" s="50">
        <v>7.50631597</v>
      </c>
      <c r="I91" s="50">
        <v>1.0</v>
      </c>
      <c r="J91" s="50">
        <v>615.60826</v>
      </c>
      <c r="K91" s="50">
        <v>608.011593</v>
      </c>
      <c r="L91" s="50">
        <v>14.1398045</v>
      </c>
      <c r="M91" s="50">
        <v>43.0</v>
      </c>
      <c r="N91" s="50">
        <v>58.7602888</v>
      </c>
      <c r="O91" s="50">
        <v>51.1636221</v>
      </c>
      <c r="P91" s="50">
        <v>1.18985168</v>
      </c>
      <c r="Q91" s="50">
        <v>43.0</v>
      </c>
      <c r="R91" s="50">
        <v>5.65821426</v>
      </c>
      <c r="S91" s="50">
        <v>4.42154759</v>
      </c>
      <c r="T91" s="50">
        <v>0.63164966</v>
      </c>
      <c r="U91" s="50">
        <v>7.0</v>
      </c>
    </row>
    <row r="92">
      <c r="A92" s="50">
        <v>20.881</v>
      </c>
      <c r="B92" s="48" t="s">
        <v>204</v>
      </c>
      <c r="C92" s="50">
        <v>1.34687931</v>
      </c>
      <c r="D92" s="50">
        <v>93.71198</v>
      </c>
      <c r="E92" s="50">
        <v>19.156448</v>
      </c>
      <c r="F92" s="50">
        <v>37.0502053</v>
      </c>
      <c r="G92" s="50">
        <v>35.9902053</v>
      </c>
      <c r="H92" s="50">
        <v>5.99836755</v>
      </c>
      <c r="I92" s="50">
        <v>6.0</v>
      </c>
      <c r="J92" s="50">
        <v>2992.05663</v>
      </c>
      <c r="K92" s="50">
        <v>2915.20663</v>
      </c>
      <c r="L92" s="50">
        <v>6.70162443</v>
      </c>
      <c r="M92" s="50">
        <v>435.0</v>
      </c>
      <c r="N92" s="50">
        <v>322.1068</v>
      </c>
      <c r="O92" s="50">
        <v>245.080133</v>
      </c>
      <c r="P92" s="50">
        <v>0.5621104</v>
      </c>
      <c r="Q92" s="50">
        <v>436.0</v>
      </c>
      <c r="R92" s="50">
        <v>5.4475742</v>
      </c>
      <c r="S92" s="50">
        <v>4.03424087</v>
      </c>
      <c r="T92" s="50">
        <v>0.50428011</v>
      </c>
      <c r="U92" s="50">
        <v>8.0</v>
      </c>
    </row>
    <row r="93">
      <c r="A93" s="50">
        <v>19.534</v>
      </c>
      <c r="B93" s="48" t="s">
        <v>206</v>
      </c>
      <c r="C93" s="50">
        <v>1.3994573</v>
      </c>
      <c r="D93" s="50">
        <v>94.110916</v>
      </c>
      <c r="E93" s="50">
        <v>12.272163</v>
      </c>
      <c r="F93" s="50">
        <v>89.488792</v>
      </c>
      <c r="G93" s="50">
        <v>86.4854587</v>
      </c>
      <c r="H93" s="50">
        <v>5.08737992</v>
      </c>
      <c r="I93" s="50">
        <v>17.0</v>
      </c>
      <c r="J93" s="50">
        <v>7243.46882</v>
      </c>
      <c r="K93" s="50">
        <v>7005.32216</v>
      </c>
      <c r="L93" s="50">
        <v>5.19682653</v>
      </c>
      <c r="M93" s="50">
        <v>1348.0</v>
      </c>
      <c r="N93" s="50">
        <v>827.940072</v>
      </c>
      <c r="O93" s="50">
        <v>588.910072</v>
      </c>
      <c r="P93" s="50">
        <v>0.43526243</v>
      </c>
      <c r="Q93" s="50">
        <v>1353.0</v>
      </c>
      <c r="R93" s="50">
        <v>10.2738281</v>
      </c>
      <c r="S93" s="50">
        <v>7.27049472</v>
      </c>
      <c r="T93" s="50">
        <v>0.42767616</v>
      </c>
      <c r="U93" s="50">
        <v>17.0</v>
      </c>
    </row>
    <row r="94">
      <c r="A94" s="50">
        <v>23.89</v>
      </c>
      <c r="B94" s="48" t="s">
        <v>208</v>
      </c>
      <c r="C94" s="50">
        <v>1.04892826</v>
      </c>
      <c r="D94" s="50">
        <v>95.62892</v>
      </c>
      <c r="E94" s="50">
        <v>-60.21865</v>
      </c>
      <c r="F94" s="50">
        <v>102.577734</v>
      </c>
      <c r="G94" s="50">
        <v>101.517734</v>
      </c>
      <c r="H94" s="50">
        <v>16.9196223</v>
      </c>
      <c r="I94" s="50">
        <v>6.0</v>
      </c>
      <c r="J94" s="50">
        <v>8294.83978</v>
      </c>
      <c r="K94" s="50">
        <v>8222.93644</v>
      </c>
      <c r="L94" s="50">
        <v>20.203775</v>
      </c>
      <c r="M94" s="50">
        <v>407.0</v>
      </c>
      <c r="N94" s="50">
        <v>763.319893</v>
      </c>
      <c r="O94" s="50">
        <v>691.593226</v>
      </c>
      <c r="P94" s="50">
        <v>1.70343159</v>
      </c>
      <c r="Q94" s="50">
        <v>406.0</v>
      </c>
      <c r="R94" s="50">
        <v>9.59818798</v>
      </c>
      <c r="S94" s="50">
        <v>8.53818798</v>
      </c>
      <c r="T94" s="50">
        <v>1.42303133</v>
      </c>
      <c r="U94" s="50">
        <v>6.0</v>
      </c>
    </row>
    <row r="95">
      <c r="A95" s="50">
        <v>11.137</v>
      </c>
      <c r="B95" s="48" t="s">
        <v>213</v>
      </c>
      <c r="C95" s="50">
        <v>0.80590355</v>
      </c>
      <c r="D95" s="50">
        <v>9.840858</v>
      </c>
      <c r="E95" s="50">
        <v>21.250473</v>
      </c>
      <c r="F95" s="50">
        <v>6.80643522</v>
      </c>
      <c r="G95" s="50">
        <v>6.09976855</v>
      </c>
      <c r="H95" s="50">
        <v>1.52494214</v>
      </c>
      <c r="I95" s="50">
        <v>4.0</v>
      </c>
      <c r="J95" s="50">
        <v>125.640313</v>
      </c>
      <c r="K95" s="50">
        <v>123.520313</v>
      </c>
      <c r="L95" s="50">
        <v>10.2933594</v>
      </c>
      <c r="M95" s="50">
        <v>12.0</v>
      </c>
      <c r="N95" s="50">
        <v>12.52248</v>
      </c>
      <c r="O95" s="50">
        <v>10.40248</v>
      </c>
      <c r="P95" s="50">
        <v>0.86687333</v>
      </c>
      <c r="Q95" s="50">
        <v>12.0</v>
      </c>
      <c r="R95" s="50">
        <v>5.18656987</v>
      </c>
      <c r="S95" s="50">
        <v>2.18323654</v>
      </c>
      <c r="T95" s="50">
        <v>0.12842568</v>
      </c>
      <c r="U95" s="50">
        <v>17.0</v>
      </c>
    </row>
    <row r="96">
      <c r="A96" s="50">
        <v>18.205</v>
      </c>
      <c r="B96" s="48" t="s">
        <v>216</v>
      </c>
      <c r="C96" s="50">
        <v>0.90151894</v>
      </c>
      <c r="D96" s="50">
        <v>101.55896</v>
      </c>
      <c r="E96" s="50">
        <v>79.56481</v>
      </c>
      <c r="F96" s="50">
        <v>22.6153367</v>
      </c>
      <c r="G96" s="50">
        <v>22.2620033</v>
      </c>
      <c r="H96" s="50">
        <v>11.1310017</v>
      </c>
      <c r="I96" s="50">
        <v>2.0</v>
      </c>
      <c r="J96" s="50">
        <v>1829.19227</v>
      </c>
      <c r="K96" s="50">
        <v>1803.22227</v>
      </c>
      <c r="L96" s="50">
        <v>12.2668182</v>
      </c>
      <c r="M96" s="50">
        <v>147.0</v>
      </c>
      <c r="N96" s="50">
        <v>177.59748</v>
      </c>
      <c r="O96" s="50">
        <v>151.62748</v>
      </c>
      <c r="P96" s="50">
        <v>1.03147946</v>
      </c>
      <c r="Q96" s="50">
        <v>147.0</v>
      </c>
      <c r="R96" s="50">
        <v>5.56319383</v>
      </c>
      <c r="S96" s="50">
        <v>4.6798605</v>
      </c>
      <c r="T96" s="50">
        <v>0.9359721</v>
      </c>
      <c r="U96" s="50">
        <v>5.0</v>
      </c>
    </row>
    <row r="97">
      <c r="A97" s="50">
        <v>16.648</v>
      </c>
      <c r="B97" s="48" t="s">
        <v>217</v>
      </c>
      <c r="C97" s="50">
        <v>1.20916697</v>
      </c>
      <c r="D97" s="50">
        <v>101.684746</v>
      </c>
      <c r="E97" s="50">
        <v>43.577427</v>
      </c>
      <c r="F97" s="50">
        <v>9.32010393</v>
      </c>
      <c r="G97" s="50">
        <v>8.9667706</v>
      </c>
      <c r="H97" s="50">
        <v>4.4833853</v>
      </c>
      <c r="I97" s="50">
        <v>2.0</v>
      </c>
      <c r="J97" s="50">
        <v>374.107542</v>
      </c>
      <c r="K97" s="50">
        <v>363.154209</v>
      </c>
      <c r="L97" s="50">
        <v>5.85732595</v>
      </c>
      <c r="M97" s="50">
        <v>62.0</v>
      </c>
      <c r="N97" s="50">
        <v>41.4932033</v>
      </c>
      <c r="O97" s="50">
        <v>30.53987</v>
      </c>
      <c r="P97" s="50">
        <v>0.49257855</v>
      </c>
      <c r="Q97" s="50">
        <v>62.0</v>
      </c>
      <c r="R97" s="50">
        <v>5.53702098</v>
      </c>
      <c r="S97" s="50">
        <v>3.77035432</v>
      </c>
      <c r="T97" s="50">
        <v>0.37703543</v>
      </c>
      <c r="U97" s="50">
        <v>10.0</v>
      </c>
    </row>
    <row r="98">
      <c r="A98" s="50">
        <v>17.47</v>
      </c>
      <c r="B98" s="48" t="s">
        <v>219</v>
      </c>
      <c r="C98" s="50">
        <v>1.13696117</v>
      </c>
      <c r="D98" s="50">
        <v>103.82778</v>
      </c>
      <c r="E98" s="50">
        <v>25.375698</v>
      </c>
      <c r="F98" s="50">
        <v>5.86245378</v>
      </c>
      <c r="G98" s="50">
        <v>5.68578711</v>
      </c>
      <c r="H98" s="50">
        <v>5.68578711</v>
      </c>
      <c r="I98" s="50">
        <v>1.0</v>
      </c>
      <c r="J98" s="50">
        <v>469.91209</v>
      </c>
      <c r="K98" s="50">
        <v>460.548756</v>
      </c>
      <c r="L98" s="50">
        <v>8.68959917</v>
      </c>
      <c r="M98" s="50">
        <v>53.0</v>
      </c>
      <c r="N98" s="50">
        <v>48.1020185</v>
      </c>
      <c r="O98" s="50">
        <v>38.7386852</v>
      </c>
      <c r="P98" s="50">
        <v>0.73091859</v>
      </c>
      <c r="Q98" s="50">
        <v>53.0</v>
      </c>
      <c r="R98" s="50">
        <v>5.23937631</v>
      </c>
      <c r="S98" s="50">
        <v>3.82604298</v>
      </c>
      <c r="T98" s="50">
        <v>0.47825537</v>
      </c>
      <c r="U98" s="50">
        <v>8.0</v>
      </c>
    </row>
    <row r="99">
      <c r="A99" s="50">
        <v>18.36</v>
      </c>
      <c r="B99" s="48" t="s">
        <v>221</v>
      </c>
      <c r="C99" s="50">
        <v>0.9639043</v>
      </c>
      <c r="D99" s="50">
        <v>104.998566</v>
      </c>
      <c r="E99" s="50">
        <v>-61.33618</v>
      </c>
      <c r="F99" s="50">
        <v>7.93642659</v>
      </c>
      <c r="G99" s="50">
        <v>7.58309326</v>
      </c>
      <c r="H99" s="50">
        <v>3.79154663</v>
      </c>
      <c r="I99" s="50">
        <v>2.0</v>
      </c>
      <c r="J99" s="50">
        <v>310.471944</v>
      </c>
      <c r="K99" s="50">
        <v>307.115277</v>
      </c>
      <c r="L99" s="50">
        <v>16.1639619</v>
      </c>
      <c r="M99" s="50">
        <v>19.0</v>
      </c>
      <c r="N99" s="50">
        <v>29.2100053</v>
      </c>
      <c r="O99" s="50">
        <v>25.8533386</v>
      </c>
      <c r="P99" s="50">
        <v>1.36070203</v>
      </c>
      <c r="Q99" s="50">
        <v>19.0</v>
      </c>
      <c r="R99" s="50">
        <v>5.45428056</v>
      </c>
      <c r="S99" s="50">
        <v>3.51094722</v>
      </c>
      <c r="T99" s="50">
        <v>0.31917702</v>
      </c>
      <c r="U99" s="50">
        <v>11.0</v>
      </c>
    </row>
    <row r="100">
      <c r="A100" s="50">
        <v>14.673</v>
      </c>
      <c r="B100" s="48" t="s">
        <v>222</v>
      </c>
      <c r="C100" s="50">
        <v>0.91990558</v>
      </c>
      <c r="D100" s="50">
        <v>105.30725</v>
      </c>
      <c r="E100" s="50">
        <v>-25.948717</v>
      </c>
      <c r="F100" s="50">
        <v>7.59744788</v>
      </c>
      <c r="G100" s="50">
        <v>7.06744788</v>
      </c>
      <c r="H100" s="50">
        <v>2.35581596</v>
      </c>
      <c r="I100" s="50">
        <v>3.0</v>
      </c>
      <c r="J100" s="50">
        <v>193.294426</v>
      </c>
      <c r="K100" s="50">
        <v>190.821093</v>
      </c>
      <c r="L100" s="50">
        <v>13.6300781</v>
      </c>
      <c r="M100" s="50">
        <v>14.0</v>
      </c>
      <c r="N100" s="50">
        <v>18.5484098</v>
      </c>
      <c r="O100" s="50">
        <v>16.0750765</v>
      </c>
      <c r="P100" s="50">
        <v>1.14821975</v>
      </c>
      <c r="Q100" s="50">
        <v>14.0</v>
      </c>
      <c r="R100" s="50">
        <v>5.25174161</v>
      </c>
      <c r="S100" s="50">
        <v>2.77840828</v>
      </c>
      <c r="T100" s="50">
        <v>0.19845773</v>
      </c>
      <c r="U100" s="50">
        <v>14.0</v>
      </c>
    </row>
    <row r="101">
      <c r="A101" s="50">
        <v>18.951</v>
      </c>
      <c r="B101" s="48" t="s">
        <v>223</v>
      </c>
      <c r="C101" s="50">
        <v>1.21827576</v>
      </c>
      <c r="D101" s="50">
        <v>105.87691</v>
      </c>
      <c r="E101" s="50">
        <v>29.33708</v>
      </c>
      <c r="F101" s="50">
        <v>5.64770583</v>
      </c>
      <c r="G101" s="50">
        <v>5.47103917</v>
      </c>
      <c r="H101" s="50">
        <v>5.47103917</v>
      </c>
      <c r="I101" s="50">
        <v>1.0</v>
      </c>
      <c r="J101" s="50">
        <v>452.340839</v>
      </c>
      <c r="K101" s="50">
        <v>443.154173</v>
      </c>
      <c r="L101" s="50">
        <v>8.52219563</v>
      </c>
      <c r="M101" s="50">
        <v>52.0</v>
      </c>
      <c r="N101" s="50">
        <v>46.4619944</v>
      </c>
      <c r="O101" s="50">
        <v>37.2753277</v>
      </c>
      <c r="P101" s="50">
        <v>0.71683323</v>
      </c>
      <c r="Q101" s="50">
        <v>52.0</v>
      </c>
      <c r="R101" s="50">
        <v>5.73170308</v>
      </c>
      <c r="S101" s="50">
        <v>4.14170308</v>
      </c>
      <c r="T101" s="50">
        <v>0.46018923</v>
      </c>
      <c r="U101" s="50">
        <v>9.0</v>
      </c>
    </row>
    <row r="102">
      <c r="A102" s="50">
        <v>17.053</v>
      </c>
      <c r="B102" s="48" t="s">
        <v>224</v>
      </c>
      <c r="C102" s="50">
        <v>1.16828927</v>
      </c>
      <c r="D102" s="50">
        <v>105.98882</v>
      </c>
      <c r="E102" s="50">
        <v>-43.60804</v>
      </c>
      <c r="F102" s="50">
        <v>6.11399054</v>
      </c>
      <c r="G102" s="50">
        <v>5.93732387</v>
      </c>
      <c r="H102" s="50">
        <v>5.93732387</v>
      </c>
      <c r="I102" s="50">
        <v>1.0</v>
      </c>
      <c r="J102" s="50">
        <v>491.523234</v>
      </c>
      <c r="K102" s="50">
        <v>480.923234</v>
      </c>
      <c r="L102" s="50">
        <v>8.01538723</v>
      </c>
      <c r="M102" s="50">
        <v>60.0</v>
      </c>
      <c r="N102" s="50">
        <v>50.8790596</v>
      </c>
      <c r="O102" s="50">
        <v>40.4557263</v>
      </c>
      <c r="P102" s="50">
        <v>0.68569028</v>
      </c>
      <c r="Q102" s="50">
        <v>59.0</v>
      </c>
      <c r="R102" s="50">
        <v>5.40896062</v>
      </c>
      <c r="S102" s="50">
        <v>3.99562729</v>
      </c>
      <c r="T102" s="50">
        <v>0.49945341</v>
      </c>
      <c r="U102" s="50">
        <v>8.0</v>
      </c>
    </row>
    <row r="103">
      <c r="A103" s="50">
        <v>17.053</v>
      </c>
      <c r="B103" s="48" t="s">
        <v>226</v>
      </c>
      <c r="C103" s="50">
        <v>0.87609336</v>
      </c>
      <c r="D103" s="50">
        <v>105.99551</v>
      </c>
      <c r="E103" s="50">
        <v>-43.61132</v>
      </c>
      <c r="F103" s="50">
        <v>5.24277588</v>
      </c>
      <c r="G103" s="50">
        <v>5.06610921</v>
      </c>
      <c r="H103" s="50">
        <v>5.06610921</v>
      </c>
      <c r="I103" s="50">
        <v>1.0</v>
      </c>
      <c r="J103" s="50">
        <v>413.534846</v>
      </c>
      <c r="K103" s="50">
        <v>410.354846</v>
      </c>
      <c r="L103" s="50">
        <v>22.7974914</v>
      </c>
      <c r="M103" s="50">
        <v>18.0</v>
      </c>
      <c r="N103" s="50">
        <v>37.7519293</v>
      </c>
      <c r="O103" s="50">
        <v>34.5719293</v>
      </c>
      <c r="P103" s="50">
        <v>1.92066274</v>
      </c>
      <c r="Q103" s="50">
        <v>18.0</v>
      </c>
      <c r="R103" s="50">
        <v>5.43132548</v>
      </c>
      <c r="S103" s="50">
        <v>3.84132548</v>
      </c>
      <c r="T103" s="50">
        <v>0.42681394</v>
      </c>
      <c r="U103" s="50">
        <v>9.0</v>
      </c>
    </row>
    <row r="104">
      <c r="A104" s="50">
        <v>21.427</v>
      </c>
      <c r="B104" s="48" t="s">
        <v>228</v>
      </c>
      <c r="C104" s="50">
        <v>1.70491121</v>
      </c>
      <c r="D104" s="50">
        <v>108.14011</v>
      </c>
      <c r="E104" s="50">
        <v>-46.759304</v>
      </c>
      <c r="F104" s="50">
        <v>2020.27264</v>
      </c>
      <c r="G104" s="50">
        <v>1930.17264</v>
      </c>
      <c r="H104" s="50">
        <v>3.78465224</v>
      </c>
      <c r="I104" s="50">
        <v>510.0</v>
      </c>
      <c r="J104" s="50">
        <v>163631.837</v>
      </c>
      <c r="K104" s="50">
        <v>156343.984</v>
      </c>
      <c r="L104" s="50">
        <v>3.78997343</v>
      </c>
      <c r="M104" s="50">
        <v>41252.0</v>
      </c>
      <c r="N104" s="50">
        <v>20500.1187</v>
      </c>
      <c r="O104" s="50">
        <v>13139.1254</v>
      </c>
      <c r="P104" s="50">
        <v>0.31534405</v>
      </c>
      <c r="Q104" s="50">
        <v>41666.0</v>
      </c>
      <c r="R104" s="50">
        <v>253.194758</v>
      </c>
      <c r="S104" s="50">
        <v>162.211424</v>
      </c>
      <c r="T104" s="50">
        <v>0.31497364</v>
      </c>
      <c r="U104" s="50">
        <v>515.0</v>
      </c>
    </row>
    <row r="105">
      <c r="A105" s="50">
        <v>22.03</v>
      </c>
      <c r="B105" s="48" t="s">
        <v>235</v>
      </c>
      <c r="C105" s="50">
        <v>0.92772616</v>
      </c>
      <c r="D105" s="50">
        <v>11.163615</v>
      </c>
      <c r="E105" s="50">
        <v>-65.64952</v>
      </c>
      <c r="F105" s="50">
        <v>11.2373304</v>
      </c>
      <c r="G105" s="50">
        <v>11.0606637</v>
      </c>
      <c r="H105" s="50">
        <v>11.0606637</v>
      </c>
      <c r="I105" s="50">
        <v>1.0</v>
      </c>
      <c r="J105" s="50">
        <v>903.157097</v>
      </c>
      <c r="K105" s="50">
        <v>895.913763</v>
      </c>
      <c r="L105" s="50">
        <v>21.8515552</v>
      </c>
      <c r="M105" s="50">
        <v>41.0</v>
      </c>
      <c r="N105" s="50">
        <v>82.6274217</v>
      </c>
      <c r="O105" s="50">
        <v>75.3840884</v>
      </c>
      <c r="P105" s="50">
        <v>1.8386363</v>
      </c>
      <c r="Q105" s="50">
        <v>41.0</v>
      </c>
      <c r="R105" s="50">
        <v>5.53667212</v>
      </c>
      <c r="S105" s="50">
        <v>4.65333879</v>
      </c>
      <c r="T105" s="50">
        <v>0.93066776</v>
      </c>
      <c r="U105" s="50">
        <v>5.0</v>
      </c>
    </row>
    <row r="106">
      <c r="A106" s="50">
        <v>27.247</v>
      </c>
      <c r="B106" s="48" t="s">
        <v>245</v>
      </c>
      <c r="C106" s="50">
        <v>1.57290292</v>
      </c>
      <c r="D106" s="50">
        <v>11.184982</v>
      </c>
      <c r="E106" s="50">
        <v>-22.006136</v>
      </c>
      <c r="F106" s="50">
        <v>6303.05831</v>
      </c>
      <c r="G106" s="50">
        <v>6155.54165</v>
      </c>
      <c r="H106" s="50">
        <v>7.37190616</v>
      </c>
      <c r="I106" s="50">
        <v>835.0</v>
      </c>
      <c r="J106" s="50">
        <v>510537.123</v>
      </c>
      <c r="K106" s="50">
        <v>498598.873</v>
      </c>
      <c r="L106" s="50">
        <v>7.3784517</v>
      </c>
      <c r="M106" s="50">
        <v>67575.0</v>
      </c>
      <c r="N106" s="50">
        <v>53942.4246</v>
      </c>
      <c r="O106" s="50">
        <v>41904.5346</v>
      </c>
      <c r="P106" s="50">
        <v>0.61498605</v>
      </c>
      <c r="Q106" s="50">
        <v>68139.0</v>
      </c>
      <c r="R106" s="50">
        <v>666.093266</v>
      </c>
      <c r="S106" s="50">
        <v>517.339933</v>
      </c>
      <c r="T106" s="50">
        <v>0.61441797</v>
      </c>
      <c r="U106" s="50">
        <v>842.0</v>
      </c>
    </row>
    <row r="107">
      <c r="A107" s="50">
        <v>16.867</v>
      </c>
      <c r="B107" s="48" t="s">
        <v>246</v>
      </c>
      <c r="C107" s="50">
        <v>1.31064816</v>
      </c>
      <c r="D107" s="50">
        <v>108.95891</v>
      </c>
      <c r="E107" s="50">
        <v>47.239964</v>
      </c>
      <c r="F107" s="50">
        <v>5.3541166</v>
      </c>
      <c r="G107" s="50">
        <v>5.17744993</v>
      </c>
      <c r="H107" s="50">
        <v>5.17744993</v>
      </c>
      <c r="I107" s="50">
        <v>1.0</v>
      </c>
      <c r="J107" s="50">
        <v>430.856778</v>
      </c>
      <c r="K107" s="50">
        <v>419.373445</v>
      </c>
      <c r="L107" s="50">
        <v>6.45189915</v>
      </c>
      <c r="M107" s="50">
        <v>65.0</v>
      </c>
      <c r="N107" s="50">
        <v>46.7619598</v>
      </c>
      <c r="O107" s="50">
        <v>35.2786264</v>
      </c>
      <c r="P107" s="50">
        <v>0.5427481</v>
      </c>
      <c r="Q107" s="50">
        <v>65.0</v>
      </c>
      <c r="R107" s="50">
        <v>5.50984738</v>
      </c>
      <c r="S107" s="50">
        <v>3.91984738</v>
      </c>
      <c r="T107" s="50">
        <v>0.4355386</v>
      </c>
      <c r="U107" s="50">
        <v>9.0</v>
      </c>
    </row>
    <row r="108">
      <c r="A108" s="50">
        <v>14.994</v>
      </c>
      <c r="B108" s="48" t="s">
        <v>247</v>
      </c>
      <c r="C108" s="50">
        <v>0.69927334</v>
      </c>
      <c r="D108" s="50">
        <v>11.439971</v>
      </c>
      <c r="E108" s="50">
        <v>-47.551987</v>
      </c>
      <c r="F108" s="50">
        <v>8.29959603</v>
      </c>
      <c r="G108" s="50">
        <v>8.12292936</v>
      </c>
      <c r="H108" s="50">
        <v>8.12292936</v>
      </c>
      <c r="I108" s="50">
        <v>1.0</v>
      </c>
      <c r="J108" s="50">
        <v>665.200612</v>
      </c>
      <c r="K108" s="50">
        <v>657.957278</v>
      </c>
      <c r="L108" s="50">
        <v>16.0477385</v>
      </c>
      <c r="M108" s="50">
        <v>41.0</v>
      </c>
      <c r="N108" s="50">
        <v>62.4108422</v>
      </c>
      <c r="O108" s="50">
        <v>55.3441756</v>
      </c>
      <c r="P108" s="50">
        <v>1.38360439</v>
      </c>
      <c r="Q108" s="50">
        <v>40.0</v>
      </c>
      <c r="R108" s="50">
        <v>6.01949665</v>
      </c>
      <c r="S108" s="50">
        <v>4.78282999</v>
      </c>
      <c r="T108" s="50">
        <v>0.68326143</v>
      </c>
      <c r="U108" s="50">
        <v>7.0</v>
      </c>
    </row>
    <row r="109">
      <c r="A109" s="50">
        <v>3.803</v>
      </c>
      <c r="B109" s="48" t="s">
        <v>249</v>
      </c>
      <c r="C109" s="50">
        <v>0.26394921</v>
      </c>
      <c r="D109" s="50">
        <v>111.85208</v>
      </c>
      <c r="E109" s="50">
        <v>5.2257853</v>
      </c>
      <c r="F109" s="50">
        <v>7.07529707</v>
      </c>
      <c r="G109" s="50">
        <v>6.54529707</v>
      </c>
      <c r="H109" s="50">
        <v>2.18176569</v>
      </c>
      <c r="I109" s="50">
        <v>3.0</v>
      </c>
      <c r="J109" s="50">
        <v>177.606354</v>
      </c>
      <c r="K109" s="50">
        <v>176.723021</v>
      </c>
      <c r="L109" s="50">
        <v>35.3446042</v>
      </c>
      <c r="M109" s="50">
        <v>5.0</v>
      </c>
      <c r="N109" s="50">
        <v>15.9167765</v>
      </c>
      <c r="O109" s="50">
        <v>15.0334432</v>
      </c>
      <c r="P109" s="50">
        <v>3.00668864</v>
      </c>
      <c r="Q109" s="50">
        <v>5.0</v>
      </c>
      <c r="R109" s="50">
        <v>5.43397096</v>
      </c>
      <c r="S109" s="50">
        <v>2.78397096</v>
      </c>
      <c r="T109" s="50">
        <v>0.18559806</v>
      </c>
      <c r="U109" s="50">
        <v>15.0</v>
      </c>
    </row>
    <row r="110">
      <c r="A110" s="50">
        <v>18.047</v>
      </c>
      <c r="B110" s="48" t="s">
        <v>251</v>
      </c>
      <c r="C110" s="50">
        <v>1.61094064</v>
      </c>
      <c r="D110" s="50">
        <v>112.27799</v>
      </c>
      <c r="E110" s="50">
        <v>31.78455</v>
      </c>
      <c r="F110" s="50">
        <v>1474.87219</v>
      </c>
      <c r="G110" s="50">
        <v>1406.85552</v>
      </c>
      <c r="H110" s="50">
        <v>3.65417018</v>
      </c>
      <c r="I110" s="50">
        <v>385.0</v>
      </c>
      <c r="J110" s="50">
        <v>119464.117</v>
      </c>
      <c r="K110" s="50">
        <v>113955.297</v>
      </c>
      <c r="L110" s="50">
        <v>3.65452175</v>
      </c>
      <c r="M110" s="50">
        <v>31182.0</v>
      </c>
      <c r="N110" s="50">
        <v>15124.7354</v>
      </c>
      <c r="O110" s="50">
        <v>9577.93203</v>
      </c>
      <c r="P110" s="50">
        <v>0.30505883</v>
      </c>
      <c r="Q110" s="50">
        <v>31397.0</v>
      </c>
      <c r="R110" s="50">
        <v>186.792741</v>
      </c>
      <c r="S110" s="50">
        <v>118.246074</v>
      </c>
      <c r="T110" s="50">
        <v>0.30475792</v>
      </c>
      <c r="U110" s="50">
        <v>388.0</v>
      </c>
    </row>
    <row r="111">
      <c r="A111" s="50">
        <v>21.77</v>
      </c>
      <c r="B111" s="48" t="s">
        <v>252</v>
      </c>
      <c r="C111" s="50">
        <v>0.89811906</v>
      </c>
      <c r="D111" s="50">
        <v>112.67713</v>
      </c>
      <c r="E111" s="50">
        <v>-37.33936</v>
      </c>
      <c r="F111" s="50">
        <v>11.9344412</v>
      </c>
      <c r="G111" s="50">
        <v>11.7577745</v>
      </c>
      <c r="H111" s="50">
        <v>11.7577745</v>
      </c>
      <c r="I111" s="50">
        <v>1.0</v>
      </c>
      <c r="J111" s="50">
        <v>959.976405</v>
      </c>
      <c r="K111" s="50">
        <v>952.379738</v>
      </c>
      <c r="L111" s="50">
        <v>22.148366</v>
      </c>
      <c r="M111" s="50">
        <v>43.0</v>
      </c>
      <c r="N111" s="50">
        <v>87.7126062</v>
      </c>
      <c r="O111" s="50">
        <v>80.1159395</v>
      </c>
      <c r="P111" s="50">
        <v>1.86316138</v>
      </c>
      <c r="Q111" s="50">
        <v>43.0</v>
      </c>
      <c r="R111" s="50">
        <v>5.8287617</v>
      </c>
      <c r="S111" s="50">
        <v>4.94542837</v>
      </c>
      <c r="T111" s="50">
        <v>0.98908567</v>
      </c>
      <c r="U111" s="50">
        <v>5.0</v>
      </c>
    </row>
    <row r="112">
      <c r="A112" s="50">
        <v>3.497</v>
      </c>
      <c r="B112" s="48" t="s">
        <v>253</v>
      </c>
      <c r="C112" s="50">
        <v>1.93178877</v>
      </c>
      <c r="D112" s="50">
        <v>114.82549</v>
      </c>
      <c r="E112" s="50">
        <v>5.224993</v>
      </c>
      <c r="F112" s="50">
        <v>5.42311619</v>
      </c>
      <c r="G112" s="50">
        <v>1.71311619</v>
      </c>
      <c r="H112" s="50">
        <v>0.08157696</v>
      </c>
      <c r="I112" s="50">
        <v>21.0</v>
      </c>
      <c r="J112" s="50">
        <v>76.2509355</v>
      </c>
      <c r="K112" s="50">
        <v>26.4309355</v>
      </c>
      <c r="L112" s="50">
        <v>0.09372672</v>
      </c>
      <c r="M112" s="50">
        <v>282.0</v>
      </c>
      <c r="N112" s="50">
        <v>52.3953989</v>
      </c>
      <c r="O112" s="50">
        <v>2.22206556</v>
      </c>
      <c r="P112" s="50">
        <v>0.00782417</v>
      </c>
      <c r="Q112" s="50">
        <v>284.0</v>
      </c>
      <c r="R112" s="50">
        <v>5.32222192</v>
      </c>
      <c r="S112" s="50">
        <v>0.19888858</v>
      </c>
      <c r="T112" s="50">
        <v>0.00685823</v>
      </c>
      <c r="U112" s="50">
        <v>29.0</v>
      </c>
    </row>
    <row r="113">
      <c r="A113" s="50">
        <v>14.1</v>
      </c>
      <c r="B113" s="48" t="s">
        <v>254</v>
      </c>
      <c r="C113" s="50">
        <v>0.71872788</v>
      </c>
      <c r="D113" s="50">
        <v>114.9972</v>
      </c>
      <c r="E113" s="50">
        <v>-3.597507</v>
      </c>
      <c r="F113" s="50">
        <v>5.45530794</v>
      </c>
      <c r="G113" s="50">
        <v>5.27864127</v>
      </c>
      <c r="H113" s="50">
        <v>5.27864127</v>
      </c>
      <c r="I113" s="50">
        <v>1.0</v>
      </c>
      <c r="J113" s="50">
        <v>430.749943</v>
      </c>
      <c r="K113" s="50">
        <v>427.569943</v>
      </c>
      <c r="L113" s="50">
        <v>23.7538857</v>
      </c>
      <c r="M113" s="50">
        <v>18.0</v>
      </c>
      <c r="N113" s="50">
        <v>39.0537398</v>
      </c>
      <c r="O113" s="50">
        <v>36.0504065</v>
      </c>
      <c r="P113" s="50">
        <v>2.12061214</v>
      </c>
      <c r="Q113" s="50">
        <v>17.0</v>
      </c>
      <c r="R113" s="50">
        <v>5.59560072</v>
      </c>
      <c r="S113" s="50">
        <v>4.00560072</v>
      </c>
      <c r="T113" s="50">
        <v>0.44506675</v>
      </c>
      <c r="U113" s="50">
        <v>9.0</v>
      </c>
    </row>
    <row r="114">
      <c r="A114" s="50">
        <v>22.473</v>
      </c>
      <c r="B114" s="48" t="s">
        <v>255</v>
      </c>
      <c r="C114" s="50">
        <v>1.43086212</v>
      </c>
      <c r="D114" s="50">
        <v>115.7379</v>
      </c>
      <c r="E114" s="50">
        <v>-45.17312</v>
      </c>
      <c r="F114" s="50">
        <v>9.046663</v>
      </c>
      <c r="G114" s="50">
        <v>8.69332967</v>
      </c>
      <c r="H114" s="50">
        <v>4.34666483</v>
      </c>
      <c r="I114" s="50">
        <v>2.0</v>
      </c>
      <c r="J114" s="50">
        <v>357.203185</v>
      </c>
      <c r="K114" s="50">
        <v>352.079852</v>
      </c>
      <c r="L114" s="50">
        <v>12.1406845</v>
      </c>
      <c r="M114" s="50">
        <v>29.0</v>
      </c>
      <c r="N114" s="50">
        <v>34.7546779</v>
      </c>
      <c r="O114" s="50">
        <v>29.6313446</v>
      </c>
      <c r="P114" s="50">
        <v>1.0217705</v>
      </c>
      <c r="Q114" s="50">
        <v>29.0</v>
      </c>
      <c r="R114" s="50">
        <v>5.42485735</v>
      </c>
      <c r="S114" s="50">
        <v>3.65819069</v>
      </c>
      <c r="T114" s="50">
        <v>0.36581907</v>
      </c>
      <c r="U114" s="50">
        <v>10.0</v>
      </c>
    </row>
    <row r="115">
      <c r="A115" s="50">
        <v>7.435</v>
      </c>
      <c r="B115" s="48" t="s">
        <v>257</v>
      </c>
      <c r="C115" s="50">
        <v>0.73296149</v>
      </c>
      <c r="D115" s="50">
        <v>12.095738</v>
      </c>
      <c r="E115" s="50">
        <v>5.280615</v>
      </c>
      <c r="F115" s="50">
        <v>6.18225552</v>
      </c>
      <c r="G115" s="50">
        <v>5.47558885</v>
      </c>
      <c r="H115" s="50">
        <v>1.36889721</v>
      </c>
      <c r="I115" s="50">
        <v>4.0</v>
      </c>
      <c r="J115" s="50">
        <v>114.060674</v>
      </c>
      <c r="K115" s="50">
        <v>110.880674</v>
      </c>
      <c r="L115" s="50">
        <v>6.16003746</v>
      </c>
      <c r="M115" s="50">
        <v>18.0</v>
      </c>
      <c r="N115" s="50">
        <v>12.5286581</v>
      </c>
      <c r="O115" s="50">
        <v>9.34865809</v>
      </c>
      <c r="P115" s="50">
        <v>0.51936989</v>
      </c>
      <c r="Q115" s="50">
        <v>18.0</v>
      </c>
      <c r="R115" s="50">
        <v>5.25747958</v>
      </c>
      <c r="S115" s="50">
        <v>2.07747958</v>
      </c>
      <c r="T115" s="50">
        <v>0.11541553</v>
      </c>
      <c r="U115" s="50">
        <v>18.0</v>
      </c>
    </row>
    <row r="116">
      <c r="A116" s="50">
        <v>10.358</v>
      </c>
      <c r="B116" s="48" t="s">
        <v>259</v>
      </c>
      <c r="C116" s="50">
        <v>6.01220467</v>
      </c>
      <c r="D116" s="50">
        <v>116.32896</v>
      </c>
      <c r="E116" s="50">
        <v>28.0262</v>
      </c>
      <c r="F116" s="50">
        <v>5.25919073</v>
      </c>
      <c r="G116" s="50">
        <v>1.19585739</v>
      </c>
      <c r="H116" s="50">
        <v>0.0519938</v>
      </c>
      <c r="I116" s="50">
        <v>23.0</v>
      </c>
      <c r="J116" s="50">
        <v>8.27483111</v>
      </c>
      <c r="K116" s="50">
        <v>4.21149778</v>
      </c>
      <c r="L116" s="50">
        <v>0.1831086</v>
      </c>
      <c r="M116" s="50">
        <v>23.0</v>
      </c>
      <c r="N116" s="50">
        <v>5.18699399</v>
      </c>
      <c r="O116" s="50">
        <v>0.41699399</v>
      </c>
      <c r="P116" s="50">
        <v>0.01544422</v>
      </c>
      <c r="Q116" s="50">
        <v>27.0</v>
      </c>
      <c r="R116" s="50">
        <v>5.25050983</v>
      </c>
      <c r="S116" s="50">
        <v>0.12717649</v>
      </c>
      <c r="T116" s="50">
        <v>0.0043854</v>
      </c>
      <c r="U116" s="50">
        <v>29.0</v>
      </c>
    </row>
    <row r="117">
      <c r="A117" s="50">
        <v>23.231</v>
      </c>
      <c r="B117" s="48" t="s">
        <v>260</v>
      </c>
      <c r="C117" s="50">
        <v>1.65949031</v>
      </c>
      <c r="D117" s="50">
        <v>12.244617</v>
      </c>
      <c r="E117" s="50">
        <v>16.940643</v>
      </c>
      <c r="F117" s="50">
        <v>8.90487123</v>
      </c>
      <c r="G117" s="50">
        <v>8.5515379</v>
      </c>
      <c r="H117" s="50">
        <v>4.27576895</v>
      </c>
      <c r="I117" s="50">
        <v>2.0</v>
      </c>
      <c r="J117" s="50">
        <v>713.521236</v>
      </c>
      <c r="K117" s="50">
        <v>692.67457</v>
      </c>
      <c r="L117" s="50">
        <v>5.87012347</v>
      </c>
      <c r="M117" s="50">
        <v>118.0</v>
      </c>
      <c r="N117" s="50">
        <v>79.0871419</v>
      </c>
      <c r="O117" s="50">
        <v>58.2404753</v>
      </c>
      <c r="P117" s="50">
        <v>0.49356335</v>
      </c>
      <c r="Q117" s="50">
        <v>118.0</v>
      </c>
      <c r="R117" s="50">
        <v>5.36175773</v>
      </c>
      <c r="S117" s="50">
        <v>3.59509107</v>
      </c>
      <c r="T117" s="50">
        <v>0.35950911</v>
      </c>
      <c r="U117" s="50">
        <v>10.0</v>
      </c>
    </row>
    <row r="118">
      <c r="A118" s="50">
        <v>5.953</v>
      </c>
      <c r="B118" s="48" t="s">
        <v>264</v>
      </c>
      <c r="C118" s="50">
        <v>1.22316811</v>
      </c>
      <c r="D118" s="50">
        <v>12.276214</v>
      </c>
      <c r="E118" s="50">
        <v>57.815186</v>
      </c>
      <c r="F118" s="50">
        <v>5.90923719</v>
      </c>
      <c r="G118" s="50">
        <v>4.84923719</v>
      </c>
      <c r="H118" s="50">
        <v>0.8082062</v>
      </c>
      <c r="I118" s="50">
        <v>6.0</v>
      </c>
      <c r="J118" s="50">
        <v>78.0080354</v>
      </c>
      <c r="K118" s="50">
        <v>65.4647021</v>
      </c>
      <c r="L118" s="50">
        <v>0.92203806</v>
      </c>
      <c r="M118" s="50">
        <v>71.0</v>
      </c>
      <c r="N118" s="50">
        <v>18.050006</v>
      </c>
      <c r="O118" s="50">
        <v>5.50667262</v>
      </c>
      <c r="P118" s="50">
        <v>0.07755877</v>
      </c>
      <c r="Q118" s="50">
        <v>71.0</v>
      </c>
      <c r="R118" s="50">
        <v>5.38230614</v>
      </c>
      <c r="S118" s="50">
        <v>1.49563948</v>
      </c>
      <c r="T118" s="50">
        <v>0.06798361</v>
      </c>
      <c r="U118" s="50">
        <v>22.0</v>
      </c>
    </row>
    <row r="119">
      <c r="A119" s="50">
        <v>18.256</v>
      </c>
      <c r="B119" s="48" t="s">
        <v>265</v>
      </c>
      <c r="C119" s="50">
        <v>1.35194662</v>
      </c>
      <c r="D119" s="50">
        <v>118.06526</v>
      </c>
      <c r="E119" s="50">
        <v>-34.70544</v>
      </c>
      <c r="F119" s="50">
        <v>2404.25188</v>
      </c>
      <c r="G119" s="50">
        <v>2321.92522</v>
      </c>
      <c r="H119" s="50">
        <v>4.98267214</v>
      </c>
      <c r="I119" s="50">
        <v>466.0</v>
      </c>
      <c r="J119" s="50">
        <v>194734.156</v>
      </c>
      <c r="K119" s="50">
        <v>188075.943</v>
      </c>
      <c r="L119" s="50">
        <v>4.99034023</v>
      </c>
      <c r="M119" s="50">
        <v>37688.0</v>
      </c>
      <c r="N119" s="50">
        <v>22494.437</v>
      </c>
      <c r="O119" s="50">
        <v>15810.607</v>
      </c>
      <c r="P119" s="50">
        <v>0.41790519</v>
      </c>
      <c r="Q119" s="50">
        <v>37833.0</v>
      </c>
      <c r="R119" s="50">
        <v>277.872679</v>
      </c>
      <c r="S119" s="50">
        <v>195.192679</v>
      </c>
      <c r="T119" s="50">
        <v>0.41707837</v>
      </c>
      <c r="U119" s="50">
        <v>468.0</v>
      </c>
    </row>
    <row r="120">
      <c r="A120" s="50">
        <v>17.15</v>
      </c>
      <c r="B120" s="48" t="s">
        <v>266</v>
      </c>
      <c r="C120" s="50">
        <v>0.88226236</v>
      </c>
      <c r="D120" s="50">
        <v>119.07179</v>
      </c>
      <c r="E120" s="50">
        <v>80.26554</v>
      </c>
      <c r="F120" s="50">
        <v>9.91424904</v>
      </c>
      <c r="G120" s="50">
        <v>9.56091571</v>
      </c>
      <c r="H120" s="50">
        <v>4.78045785</v>
      </c>
      <c r="I120" s="50">
        <v>2.0</v>
      </c>
      <c r="J120" s="50">
        <v>390.927086</v>
      </c>
      <c r="K120" s="50">
        <v>387.217086</v>
      </c>
      <c r="L120" s="50">
        <v>18.4389089</v>
      </c>
      <c r="M120" s="50">
        <v>21.0</v>
      </c>
      <c r="N120" s="50">
        <v>36.3025151</v>
      </c>
      <c r="O120" s="50">
        <v>32.5925151</v>
      </c>
      <c r="P120" s="50">
        <v>1.55202453</v>
      </c>
      <c r="Q120" s="50">
        <v>21.0</v>
      </c>
      <c r="R120" s="50">
        <v>5.21139056</v>
      </c>
      <c r="S120" s="50">
        <v>3.62139056</v>
      </c>
      <c r="T120" s="50">
        <v>0.40237673</v>
      </c>
      <c r="U120" s="50">
        <v>9.0</v>
      </c>
    </row>
    <row r="121">
      <c r="A121" s="50">
        <v>16.199</v>
      </c>
      <c r="B121" s="48" t="s">
        <v>267</v>
      </c>
      <c r="C121" s="50">
        <v>0.95872779</v>
      </c>
      <c r="D121" s="50">
        <v>119.44548</v>
      </c>
      <c r="E121" s="50">
        <v>-60.30307</v>
      </c>
      <c r="F121" s="50">
        <v>9.28188159</v>
      </c>
      <c r="G121" s="50">
        <v>9.10521493</v>
      </c>
      <c r="H121" s="50">
        <v>9.10521493</v>
      </c>
      <c r="I121" s="50">
        <v>1.0</v>
      </c>
      <c r="J121" s="50">
        <v>749.182409</v>
      </c>
      <c r="K121" s="50">
        <v>737.522409</v>
      </c>
      <c r="L121" s="50">
        <v>11.174582</v>
      </c>
      <c r="M121" s="50">
        <v>66.0</v>
      </c>
      <c r="N121" s="50">
        <v>73.6995658</v>
      </c>
      <c r="O121" s="50">
        <v>62.0395658</v>
      </c>
      <c r="P121" s="50">
        <v>0.93999342</v>
      </c>
      <c r="Q121" s="50">
        <v>66.0</v>
      </c>
      <c r="R121" s="50">
        <v>5.65552339</v>
      </c>
      <c r="S121" s="50">
        <v>4.59552339</v>
      </c>
      <c r="T121" s="50">
        <v>0.76592057</v>
      </c>
      <c r="U121" s="50">
        <v>6.0</v>
      </c>
    </row>
    <row r="122">
      <c r="A122" s="50">
        <v>15.88</v>
      </c>
      <c r="B122" s="48" t="s">
        <v>269</v>
      </c>
      <c r="C122" s="50">
        <v>1.33483171</v>
      </c>
      <c r="D122" s="50">
        <v>12.53163</v>
      </c>
      <c r="E122" s="50">
        <v>-10.644325</v>
      </c>
      <c r="F122" s="50">
        <v>7.18844644</v>
      </c>
      <c r="G122" s="50">
        <v>6.83511311</v>
      </c>
      <c r="H122" s="50">
        <v>3.41755655</v>
      </c>
      <c r="I122" s="50">
        <v>2.0</v>
      </c>
      <c r="J122" s="50">
        <v>576.434162</v>
      </c>
      <c r="K122" s="50">
        <v>553.644162</v>
      </c>
      <c r="L122" s="50">
        <v>4.29181521</v>
      </c>
      <c r="M122" s="50">
        <v>129.0</v>
      </c>
      <c r="N122" s="50">
        <v>69.3456363</v>
      </c>
      <c r="O122" s="50">
        <v>46.5556363</v>
      </c>
      <c r="P122" s="50">
        <v>0.36089641</v>
      </c>
      <c r="Q122" s="50">
        <v>129.0</v>
      </c>
      <c r="R122" s="50">
        <v>5.56856565</v>
      </c>
      <c r="S122" s="50">
        <v>3.44856565</v>
      </c>
      <c r="T122" s="50">
        <v>0.28738047</v>
      </c>
      <c r="U122" s="50">
        <v>12.0</v>
      </c>
    </row>
    <row r="123">
      <c r="A123" s="50">
        <v>18.07</v>
      </c>
      <c r="B123" s="48" t="s">
        <v>271</v>
      </c>
      <c r="C123" s="50">
        <v>1.47058088</v>
      </c>
      <c r="D123" s="50">
        <v>122.25279</v>
      </c>
      <c r="E123" s="50">
        <v>-61.30243</v>
      </c>
      <c r="F123" s="50">
        <v>84.4325563</v>
      </c>
      <c r="G123" s="50">
        <v>80.899223</v>
      </c>
      <c r="H123" s="50">
        <v>4.04496115</v>
      </c>
      <c r="I123" s="50">
        <v>20.0</v>
      </c>
      <c r="J123" s="50">
        <v>6833.0304</v>
      </c>
      <c r="K123" s="50">
        <v>6552.83706</v>
      </c>
      <c r="L123" s="50">
        <v>4.13167532</v>
      </c>
      <c r="M123" s="50">
        <v>1586.0</v>
      </c>
      <c r="N123" s="50">
        <v>832.142088</v>
      </c>
      <c r="O123" s="50">
        <v>550.888755</v>
      </c>
      <c r="P123" s="50">
        <v>0.34603565</v>
      </c>
      <c r="Q123" s="50">
        <v>1592.0</v>
      </c>
      <c r="R123" s="50">
        <v>10.3344291</v>
      </c>
      <c r="S123" s="50">
        <v>6.80109574</v>
      </c>
      <c r="T123" s="50">
        <v>0.34005479</v>
      </c>
      <c r="U123" s="50">
        <v>20.0</v>
      </c>
    </row>
    <row r="124">
      <c r="A124" s="50">
        <v>22.645</v>
      </c>
      <c r="B124" s="48" t="s">
        <v>272</v>
      </c>
      <c r="C124" s="50">
        <v>1.42556321</v>
      </c>
      <c r="D124" s="50">
        <v>122.66594</v>
      </c>
      <c r="E124" s="50">
        <v>-13.799208</v>
      </c>
      <c r="F124" s="50">
        <v>23.7945016</v>
      </c>
      <c r="G124" s="50">
        <v>23.0878349</v>
      </c>
      <c r="H124" s="50">
        <v>5.77195873</v>
      </c>
      <c r="I124" s="50">
        <v>4.0</v>
      </c>
      <c r="J124" s="50">
        <v>1914.8113</v>
      </c>
      <c r="K124" s="50">
        <v>1870.11463</v>
      </c>
      <c r="L124" s="50">
        <v>7.39175743</v>
      </c>
      <c r="M124" s="50">
        <v>253.0</v>
      </c>
      <c r="N124" s="50">
        <v>201.931804</v>
      </c>
      <c r="O124" s="50">
        <v>157.235137</v>
      </c>
      <c r="P124" s="50">
        <v>0.62148276</v>
      </c>
      <c r="Q124" s="50">
        <v>253.0</v>
      </c>
      <c r="R124" s="50">
        <v>5.29568241</v>
      </c>
      <c r="S124" s="50">
        <v>3.88234907</v>
      </c>
      <c r="T124" s="50">
        <v>0.48529363</v>
      </c>
      <c r="U124" s="50">
        <v>8.0</v>
      </c>
    </row>
    <row r="125">
      <c r="A125" s="50">
        <v>12.564</v>
      </c>
      <c r="B125" s="48" t="s">
        <v>274</v>
      </c>
      <c r="C125" s="50">
        <v>0.86751139</v>
      </c>
      <c r="D125" s="50">
        <v>124.59978</v>
      </c>
      <c r="E125" s="50">
        <v>-12.632174</v>
      </c>
      <c r="F125" s="50">
        <v>7.68604606</v>
      </c>
      <c r="G125" s="50">
        <v>7.15604606</v>
      </c>
      <c r="H125" s="50">
        <v>2.38534869</v>
      </c>
      <c r="I125" s="50">
        <v>3.0</v>
      </c>
      <c r="J125" s="50">
        <v>196.56991</v>
      </c>
      <c r="K125" s="50">
        <v>193.213244</v>
      </c>
      <c r="L125" s="50">
        <v>10.1691181</v>
      </c>
      <c r="M125" s="50">
        <v>19.0</v>
      </c>
      <c r="N125" s="50">
        <v>19.6256237</v>
      </c>
      <c r="O125" s="50">
        <v>16.2689571</v>
      </c>
      <c r="P125" s="50">
        <v>0.8562609</v>
      </c>
      <c r="Q125" s="50">
        <v>19.0</v>
      </c>
      <c r="R125" s="50">
        <v>5.28525184</v>
      </c>
      <c r="S125" s="50">
        <v>2.81191851</v>
      </c>
      <c r="T125" s="50">
        <v>0.20085132</v>
      </c>
      <c r="U125" s="50">
        <v>14.0</v>
      </c>
    </row>
    <row r="126">
      <c r="A126" s="50">
        <v>18.227</v>
      </c>
      <c r="B126" s="48" t="s">
        <v>275</v>
      </c>
      <c r="C126" s="50">
        <v>1.31065601</v>
      </c>
      <c r="D126" s="50">
        <v>125.01608</v>
      </c>
      <c r="E126" s="50">
        <v>27.217707</v>
      </c>
      <c r="F126" s="50">
        <v>16.2146728</v>
      </c>
      <c r="G126" s="50">
        <v>15.6846728</v>
      </c>
      <c r="H126" s="50">
        <v>5.22822427</v>
      </c>
      <c r="I126" s="50">
        <v>3.0</v>
      </c>
      <c r="J126" s="50">
        <v>1307.38183</v>
      </c>
      <c r="K126" s="50">
        <v>1270.4585</v>
      </c>
      <c r="L126" s="50">
        <v>6.07874879</v>
      </c>
      <c r="M126" s="50">
        <v>209.0</v>
      </c>
      <c r="N126" s="50">
        <v>143.928373</v>
      </c>
      <c r="O126" s="50">
        <v>106.828373</v>
      </c>
      <c r="P126" s="50">
        <v>0.50870654</v>
      </c>
      <c r="Q126" s="50">
        <v>210.0</v>
      </c>
      <c r="R126" s="50">
        <v>5.54660641</v>
      </c>
      <c r="S126" s="50">
        <v>3.95660641</v>
      </c>
      <c r="T126" s="50">
        <v>0.43962293</v>
      </c>
      <c r="U126" s="50">
        <v>9.0</v>
      </c>
    </row>
    <row r="127">
      <c r="A127" s="50">
        <v>26.813</v>
      </c>
      <c r="B127" s="48" t="s">
        <v>276</v>
      </c>
      <c r="C127" s="50">
        <v>1.58480102</v>
      </c>
      <c r="D127" s="50">
        <v>126.1459</v>
      </c>
      <c r="E127" s="50">
        <v>-3.7512403</v>
      </c>
      <c r="F127" s="50">
        <v>1673.68547</v>
      </c>
      <c r="G127" s="50">
        <v>1640.29547</v>
      </c>
      <c r="H127" s="50">
        <v>8.67881199</v>
      </c>
      <c r="I127" s="50">
        <v>189.0</v>
      </c>
      <c r="J127" s="50">
        <v>135565.166</v>
      </c>
      <c r="K127" s="50">
        <v>132863.933</v>
      </c>
      <c r="L127" s="50">
        <v>8.68959665</v>
      </c>
      <c r="M127" s="50">
        <v>15290.0</v>
      </c>
      <c r="N127" s="50">
        <v>13875.4867</v>
      </c>
      <c r="O127" s="50">
        <v>11169.8367</v>
      </c>
      <c r="P127" s="50">
        <v>0.72933965</v>
      </c>
      <c r="Q127" s="50">
        <v>15315.0</v>
      </c>
      <c r="R127" s="50">
        <v>171.465886</v>
      </c>
      <c r="S127" s="50">
        <v>137.899219</v>
      </c>
      <c r="T127" s="50">
        <v>0.72578536</v>
      </c>
      <c r="U127" s="50">
        <v>190.0</v>
      </c>
    </row>
    <row r="128">
      <c r="A128" s="50">
        <v>21.988</v>
      </c>
      <c r="B128" s="48" t="s">
        <v>278</v>
      </c>
      <c r="C128" s="50">
        <v>1.14478983</v>
      </c>
      <c r="D128" s="50">
        <v>126.903275</v>
      </c>
      <c r="E128" s="50">
        <v>45.65299</v>
      </c>
      <c r="F128" s="50">
        <v>6.62761603</v>
      </c>
      <c r="G128" s="50">
        <v>6.45094936</v>
      </c>
      <c r="H128" s="50">
        <v>6.45094936</v>
      </c>
      <c r="I128" s="50">
        <v>1.0</v>
      </c>
      <c r="J128" s="50">
        <v>529.240232</v>
      </c>
      <c r="K128" s="50">
        <v>522.526898</v>
      </c>
      <c r="L128" s="50">
        <v>13.7507078</v>
      </c>
      <c r="M128" s="50">
        <v>38.0</v>
      </c>
      <c r="N128" s="50">
        <v>50.492955</v>
      </c>
      <c r="O128" s="50">
        <v>43.9562884</v>
      </c>
      <c r="P128" s="50">
        <v>1.18800779</v>
      </c>
      <c r="Q128" s="50">
        <v>37.0</v>
      </c>
      <c r="R128" s="50">
        <v>5.75469515</v>
      </c>
      <c r="S128" s="50">
        <v>4.34136181</v>
      </c>
      <c r="T128" s="50">
        <v>0.54267023</v>
      </c>
      <c r="U128" s="50">
        <v>8.0</v>
      </c>
    </row>
    <row r="129">
      <c r="A129" s="50">
        <v>18.801</v>
      </c>
      <c r="B129" s="48" t="s">
        <v>279</v>
      </c>
      <c r="C129" s="50">
        <v>1.64049475</v>
      </c>
      <c r="D129" s="50">
        <v>13.267486</v>
      </c>
      <c r="E129" s="50">
        <v>61.12397</v>
      </c>
      <c r="F129" s="50">
        <v>12.3128201</v>
      </c>
      <c r="G129" s="50">
        <v>11.7828201</v>
      </c>
      <c r="H129" s="50">
        <v>3.9276067</v>
      </c>
      <c r="I129" s="50">
        <v>3.0</v>
      </c>
      <c r="J129" s="50">
        <v>993.098427</v>
      </c>
      <c r="K129" s="50">
        <v>954.408427</v>
      </c>
      <c r="L129" s="50">
        <v>4.35802935</v>
      </c>
      <c r="M129" s="50">
        <v>219.0</v>
      </c>
      <c r="N129" s="50">
        <v>118.949626</v>
      </c>
      <c r="O129" s="50">
        <v>80.259626</v>
      </c>
      <c r="P129" s="50">
        <v>0.36648231</v>
      </c>
      <c r="Q129" s="50">
        <v>219.0</v>
      </c>
      <c r="R129" s="50">
        <v>5.57648513</v>
      </c>
      <c r="S129" s="50">
        <v>3.6331518</v>
      </c>
      <c r="T129" s="50">
        <v>0.33028653</v>
      </c>
      <c r="U129" s="50">
        <v>11.0</v>
      </c>
    </row>
    <row r="130">
      <c r="A130" s="50">
        <v>12.182</v>
      </c>
      <c r="B130" s="48" t="s">
        <v>282</v>
      </c>
      <c r="C130" s="50">
        <v>0.89896599</v>
      </c>
      <c r="D130" s="50">
        <v>128.21457</v>
      </c>
      <c r="E130" s="50">
        <v>-31.500853</v>
      </c>
      <c r="F130" s="50">
        <v>6.51364948</v>
      </c>
      <c r="G130" s="50">
        <v>6.16031615</v>
      </c>
      <c r="H130" s="50">
        <v>3.08015808</v>
      </c>
      <c r="I130" s="50">
        <v>2.0</v>
      </c>
      <c r="J130" s="50">
        <v>253.556137</v>
      </c>
      <c r="K130" s="50">
        <v>249.492804</v>
      </c>
      <c r="L130" s="50">
        <v>10.8475132</v>
      </c>
      <c r="M130" s="50">
        <v>23.0</v>
      </c>
      <c r="N130" s="50">
        <v>25.0827027</v>
      </c>
      <c r="O130" s="50">
        <v>21.0193693</v>
      </c>
      <c r="P130" s="50">
        <v>0.91388562</v>
      </c>
      <c r="Q130" s="50">
        <v>23.0</v>
      </c>
      <c r="R130" s="50">
        <v>5.23398064</v>
      </c>
      <c r="S130" s="50">
        <v>3.11398064</v>
      </c>
      <c r="T130" s="50">
        <v>0.25949839</v>
      </c>
      <c r="U130" s="50">
        <v>12.0</v>
      </c>
    </row>
    <row r="131">
      <c r="A131" s="50">
        <v>26.28</v>
      </c>
      <c r="B131" s="48" t="s">
        <v>283</v>
      </c>
      <c r="C131" s="50">
        <v>1.13494485</v>
      </c>
      <c r="D131" s="50">
        <v>128.96239</v>
      </c>
      <c r="E131" s="50">
        <v>6.6202197</v>
      </c>
      <c r="F131" s="50">
        <v>10.4117354</v>
      </c>
      <c r="G131" s="50">
        <v>10.2350687</v>
      </c>
      <c r="H131" s="50">
        <v>10.2350687</v>
      </c>
      <c r="I131" s="50">
        <v>1.0</v>
      </c>
      <c r="J131" s="50">
        <v>834.517234</v>
      </c>
      <c r="K131" s="50">
        <v>829.040568</v>
      </c>
      <c r="L131" s="50">
        <v>26.7432441</v>
      </c>
      <c r="M131" s="50">
        <v>31.0</v>
      </c>
      <c r="N131" s="50">
        <v>75.2384554</v>
      </c>
      <c r="O131" s="50">
        <v>69.7617888</v>
      </c>
      <c r="P131" s="50">
        <v>2.25038028</v>
      </c>
      <c r="Q131" s="50">
        <v>31.0</v>
      </c>
      <c r="R131" s="50">
        <v>5.18961659</v>
      </c>
      <c r="S131" s="50">
        <v>4.30628326</v>
      </c>
      <c r="T131" s="50">
        <v>0.86125665</v>
      </c>
      <c r="U131" s="50">
        <v>5.0</v>
      </c>
    </row>
    <row r="132">
      <c r="A132" s="50">
        <v>14.451</v>
      </c>
      <c r="B132" s="48" t="s">
        <v>284</v>
      </c>
      <c r="C132" s="50">
        <v>0.97891687</v>
      </c>
      <c r="D132" s="50">
        <v>129.79877</v>
      </c>
      <c r="E132" s="50">
        <v>65.020905</v>
      </c>
      <c r="F132" s="50">
        <v>15.2377911</v>
      </c>
      <c r="G132" s="50">
        <v>14.8844577</v>
      </c>
      <c r="H132" s="50">
        <v>7.44222886</v>
      </c>
      <c r="I132" s="50">
        <v>2.0</v>
      </c>
      <c r="J132" s="50">
        <v>1231.25774</v>
      </c>
      <c r="K132" s="50">
        <v>1205.64108</v>
      </c>
      <c r="L132" s="50">
        <v>8.31476604</v>
      </c>
      <c r="M132" s="50">
        <v>145.0</v>
      </c>
      <c r="N132" s="50">
        <v>126.846298</v>
      </c>
      <c r="O132" s="50">
        <v>101.406298</v>
      </c>
      <c r="P132" s="50">
        <v>0.7042104</v>
      </c>
      <c r="Q132" s="50">
        <v>144.0</v>
      </c>
      <c r="R132" s="50">
        <v>5.61842028</v>
      </c>
      <c r="S132" s="50">
        <v>4.38175361</v>
      </c>
      <c r="T132" s="50">
        <v>0.6259648</v>
      </c>
      <c r="U132" s="50">
        <v>7.0</v>
      </c>
    </row>
    <row r="133">
      <c r="A133" s="50">
        <v>11.186</v>
      </c>
      <c r="B133" s="48" t="s">
        <v>285</v>
      </c>
      <c r="C133" s="50">
        <v>0.71522147</v>
      </c>
      <c r="D133" s="50">
        <v>130.82512</v>
      </c>
      <c r="E133" s="50">
        <v>-38.882378</v>
      </c>
      <c r="F133" s="50">
        <v>5.38378837</v>
      </c>
      <c r="G133" s="50">
        <v>5.03045504</v>
      </c>
      <c r="H133" s="50">
        <v>2.51522752</v>
      </c>
      <c r="I133" s="50">
        <v>2.0</v>
      </c>
      <c r="J133" s="50">
        <v>206.206762</v>
      </c>
      <c r="K133" s="50">
        <v>203.733429</v>
      </c>
      <c r="L133" s="50">
        <v>14.5523878</v>
      </c>
      <c r="M133" s="50">
        <v>14.0</v>
      </c>
      <c r="N133" s="50">
        <v>19.6495055</v>
      </c>
      <c r="O133" s="50">
        <v>17.1761722</v>
      </c>
      <c r="P133" s="50">
        <v>1.22686944</v>
      </c>
      <c r="Q133" s="50">
        <v>14.0</v>
      </c>
      <c r="R133" s="50">
        <v>5.44205445</v>
      </c>
      <c r="S133" s="50">
        <v>2.96872112</v>
      </c>
      <c r="T133" s="50">
        <v>0.21205151</v>
      </c>
      <c r="U133" s="50">
        <v>14.0</v>
      </c>
    </row>
    <row r="134">
      <c r="A134" s="50">
        <v>12.59</v>
      </c>
      <c r="B134" s="48" t="s">
        <v>286</v>
      </c>
      <c r="C134" s="50">
        <v>1.15886766</v>
      </c>
      <c r="D134" s="50">
        <v>133.14922</v>
      </c>
      <c r="E134" s="50">
        <v>28.330818</v>
      </c>
      <c r="F134" s="50">
        <v>6.15302843</v>
      </c>
      <c r="G134" s="50">
        <v>5.09302843</v>
      </c>
      <c r="H134" s="50">
        <v>0.84883807</v>
      </c>
      <c r="I134" s="50">
        <v>6.0</v>
      </c>
      <c r="J134" s="50">
        <v>70.6992171</v>
      </c>
      <c r="K134" s="50">
        <v>68.7558838</v>
      </c>
      <c r="L134" s="50">
        <v>6.25053489</v>
      </c>
      <c r="M134" s="50">
        <v>11.0</v>
      </c>
      <c r="N134" s="50">
        <v>7.73464434</v>
      </c>
      <c r="O134" s="50">
        <v>5.791311</v>
      </c>
      <c r="P134" s="50">
        <v>0.52648282</v>
      </c>
      <c r="Q134" s="50">
        <v>11.0</v>
      </c>
      <c r="R134" s="50">
        <v>5.211451</v>
      </c>
      <c r="S134" s="50">
        <v>1.501451</v>
      </c>
      <c r="T134" s="50">
        <v>0.07149767</v>
      </c>
      <c r="U134" s="50">
        <v>21.0</v>
      </c>
    </row>
    <row r="135">
      <c r="A135" s="50">
        <v>16.85</v>
      </c>
      <c r="B135" s="48" t="s">
        <v>288</v>
      </c>
      <c r="C135" s="50">
        <v>1.00770605</v>
      </c>
      <c r="D135" s="50">
        <v>133.57478</v>
      </c>
      <c r="E135" s="50">
        <v>-5.4344597</v>
      </c>
      <c r="F135" s="50">
        <v>8.02154928</v>
      </c>
      <c r="G135" s="50">
        <v>7.66821594</v>
      </c>
      <c r="H135" s="50">
        <v>3.83410797</v>
      </c>
      <c r="I135" s="50">
        <v>2.0</v>
      </c>
      <c r="J135" s="50">
        <v>315.686079</v>
      </c>
      <c r="K135" s="50">
        <v>310.562746</v>
      </c>
      <c r="L135" s="50">
        <v>10.7090602</v>
      </c>
      <c r="M135" s="50">
        <v>29.0</v>
      </c>
      <c r="N135" s="50">
        <v>31.2491044</v>
      </c>
      <c r="O135" s="50">
        <v>26.1257711</v>
      </c>
      <c r="P135" s="50">
        <v>0.90088866</v>
      </c>
      <c r="Q135" s="50">
        <v>29.0</v>
      </c>
      <c r="R135" s="50">
        <v>5.49127756</v>
      </c>
      <c r="S135" s="50">
        <v>3.54794422</v>
      </c>
      <c r="T135" s="50">
        <v>0.32254038</v>
      </c>
      <c r="U135" s="50">
        <v>11.0</v>
      </c>
    </row>
    <row r="136">
      <c r="A136" s="50">
        <v>26.191</v>
      </c>
      <c r="B136" s="48" t="s">
        <v>289</v>
      </c>
      <c r="C136" s="50">
        <v>1.55074828</v>
      </c>
      <c r="D136" s="50">
        <v>134.85075</v>
      </c>
      <c r="E136" s="50">
        <v>-59.083714</v>
      </c>
      <c r="F136" s="50">
        <v>11065.4302</v>
      </c>
      <c r="G136" s="50">
        <v>10836.2935</v>
      </c>
      <c r="H136" s="50">
        <v>8.35489089</v>
      </c>
      <c r="I136" s="50">
        <v>1297.0</v>
      </c>
      <c r="J136" s="50">
        <v>896286.593</v>
      </c>
      <c r="K136" s="50">
        <v>877739.773</v>
      </c>
      <c r="L136" s="50">
        <v>8.3608597</v>
      </c>
      <c r="M136" s="50">
        <v>104982.0</v>
      </c>
      <c r="N136" s="50">
        <v>92442.5602</v>
      </c>
      <c r="O136" s="50">
        <v>73773.3102</v>
      </c>
      <c r="P136" s="50">
        <v>0.69811507</v>
      </c>
      <c r="Q136" s="50">
        <v>105675.0</v>
      </c>
      <c r="R136" s="50">
        <v>1141.33161</v>
      </c>
      <c r="S136" s="50">
        <v>910.781607</v>
      </c>
      <c r="T136" s="50">
        <v>0.69791694</v>
      </c>
      <c r="U136" s="50">
        <v>1305.0</v>
      </c>
    </row>
    <row r="137">
      <c r="A137" s="50">
        <v>19.041</v>
      </c>
      <c r="B137" s="48" t="s">
        <v>290</v>
      </c>
      <c r="C137" s="50">
        <v>0.92415692</v>
      </c>
      <c r="D137" s="50">
        <v>137.2128</v>
      </c>
      <c r="E137" s="50">
        <v>33.882217</v>
      </c>
      <c r="F137" s="50">
        <v>11.028969</v>
      </c>
      <c r="G137" s="50">
        <v>10.8523023</v>
      </c>
      <c r="H137" s="50">
        <v>10.8523023</v>
      </c>
      <c r="I137" s="50">
        <v>1.0</v>
      </c>
      <c r="J137" s="50">
        <v>889.813152</v>
      </c>
      <c r="K137" s="50">
        <v>879.036485</v>
      </c>
      <c r="L137" s="50">
        <v>14.4104342</v>
      </c>
      <c r="M137" s="50">
        <v>61.0</v>
      </c>
      <c r="N137" s="50">
        <v>84.708565</v>
      </c>
      <c r="O137" s="50">
        <v>73.9318983</v>
      </c>
      <c r="P137" s="50">
        <v>1.21199833</v>
      </c>
      <c r="Q137" s="50">
        <v>61.0</v>
      </c>
      <c r="R137" s="50">
        <v>5.44703076</v>
      </c>
      <c r="S137" s="50">
        <v>4.56369743</v>
      </c>
      <c r="T137" s="50">
        <v>0.91273949</v>
      </c>
      <c r="U137" s="50">
        <v>5.0</v>
      </c>
    </row>
    <row r="138">
      <c r="A138" s="50">
        <v>20.607</v>
      </c>
      <c r="B138" s="48" t="s">
        <v>291</v>
      </c>
      <c r="C138" s="50">
        <v>1.8214888</v>
      </c>
      <c r="D138" s="50">
        <v>137.5981</v>
      </c>
      <c r="E138" s="50">
        <v>67.13402</v>
      </c>
      <c r="F138" s="50">
        <v>8.88004251</v>
      </c>
      <c r="G138" s="50">
        <v>8.35004251</v>
      </c>
      <c r="H138" s="50">
        <v>2.7833475</v>
      </c>
      <c r="I138" s="50">
        <v>3.0</v>
      </c>
      <c r="J138" s="50">
        <v>708.33011</v>
      </c>
      <c r="K138" s="50">
        <v>676.353444</v>
      </c>
      <c r="L138" s="50">
        <v>3.73675936</v>
      </c>
      <c r="M138" s="50">
        <v>181.0</v>
      </c>
      <c r="N138" s="50">
        <v>88.8436</v>
      </c>
      <c r="O138" s="50">
        <v>56.8669333</v>
      </c>
      <c r="P138" s="50">
        <v>0.31418195</v>
      </c>
      <c r="Q138" s="50">
        <v>181.0</v>
      </c>
      <c r="R138" s="50">
        <v>5.33893059</v>
      </c>
      <c r="S138" s="50">
        <v>3.04226392</v>
      </c>
      <c r="T138" s="50">
        <v>0.2340203</v>
      </c>
      <c r="U138" s="50">
        <v>13.0</v>
      </c>
    </row>
    <row r="139">
      <c r="A139" s="50">
        <v>19.659</v>
      </c>
      <c r="B139" s="48" t="s">
        <v>292</v>
      </c>
      <c r="C139" s="50">
        <v>1.48165006</v>
      </c>
      <c r="D139" s="50">
        <v>138.58559</v>
      </c>
      <c r="E139" s="50">
        <v>61.423317</v>
      </c>
      <c r="F139" s="50">
        <v>5.96686652</v>
      </c>
      <c r="G139" s="50">
        <v>5.79019986</v>
      </c>
      <c r="H139" s="50">
        <v>5.79019986</v>
      </c>
      <c r="I139" s="50">
        <v>1.0</v>
      </c>
      <c r="J139" s="50">
        <v>482.256188</v>
      </c>
      <c r="K139" s="50">
        <v>469.006188</v>
      </c>
      <c r="L139" s="50">
        <v>6.25341585</v>
      </c>
      <c r="M139" s="50">
        <v>75.0</v>
      </c>
      <c r="N139" s="50">
        <v>52.6948473</v>
      </c>
      <c r="O139" s="50">
        <v>39.4448473</v>
      </c>
      <c r="P139" s="50">
        <v>0.5259313</v>
      </c>
      <c r="Q139" s="50">
        <v>75.0</v>
      </c>
      <c r="R139" s="50">
        <v>5.30912072</v>
      </c>
      <c r="S139" s="50">
        <v>3.89578739</v>
      </c>
      <c r="T139" s="50">
        <v>0.48697342</v>
      </c>
      <c r="U139" s="50">
        <v>8.0</v>
      </c>
    </row>
    <row r="140">
      <c r="A140" s="50">
        <v>6.334</v>
      </c>
      <c r="B140" s="48" t="s">
        <v>293</v>
      </c>
      <c r="C140" s="50">
        <v>0.56132612</v>
      </c>
      <c r="D140" s="50">
        <v>138.59497</v>
      </c>
      <c r="E140" s="50">
        <v>52.686626</v>
      </c>
      <c r="F140" s="50">
        <v>6.60637094</v>
      </c>
      <c r="G140" s="50">
        <v>6.07637094</v>
      </c>
      <c r="H140" s="50">
        <v>2.02545698</v>
      </c>
      <c r="I140" s="50">
        <v>3.0</v>
      </c>
      <c r="J140" s="50">
        <v>165.652015</v>
      </c>
      <c r="K140" s="50">
        <v>164.062015</v>
      </c>
      <c r="L140" s="50">
        <v>18.2291128</v>
      </c>
      <c r="M140" s="50">
        <v>9.0</v>
      </c>
      <c r="N140" s="50">
        <v>15.4940155</v>
      </c>
      <c r="O140" s="50">
        <v>13.9040155</v>
      </c>
      <c r="P140" s="50">
        <v>1.54489061</v>
      </c>
      <c r="Q140" s="50">
        <v>9.0</v>
      </c>
      <c r="R140" s="50">
        <v>5.22481769</v>
      </c>
      <c r="S140" s="50">
        <v>2.57481769</v>
      </c>
      <c r="T140" s="50">
        <v>0.17165451</v>
      </c>
      <c r="U140" s="50">
        <v>15.0</v>
      </c>
    </row>
    <row r="141">
      <c r="A141" s="50">
        <v>17.764</v>
      </c>
      <c r="B141" s="48" t="s">
        <v>294</v>
      </c>
      <c r="C141" s="50">
        <v>1.49392487</v>
      </c>
      <c r="D141" s="50">
        <v>142.28708</v>
      </c>
      <c r="E141" s="50">
        <v>-2.7689638</v>
      </c>
      <c r="F141" s="50">
        <v>70.7187186</v>
      </c>
      <c r="G141" s="50">
        <v>69.1287186</v>
      </c>
      <c r="H141" s="50">
        <v>7.68096873</v>
      </c>
      <c r="I141" s="50">
        <v>9.0</v>
      </c>
      <c r="J141" s="50">
        <v>5723.44621</v>
      </c>
      <c r="K141" s="50">
        <v>5599.42621</v>
      </c>
      <c r="L141" s="50">
        <v>7.97639061</v>
      </c>
      <c r="M141" s="50">
        <v>702.0</v>
      </c>
      <c r="N141" s="50">
        <v>594.461214</v>
      </c>
      <c r="O141" s="50">
        <v>471.501214</v>
      </c>
      <c r="P141" s="50">
        <v>0.67744427</v>
      </c>
      <c r="Q141" s="50">
        <v>696.0</v>
      </c>
      <c r="R141" s="50">
        <v>7.41100265</v>
      </c>
      <c r="S141" s="50">
        <v>5.82100265</v>
      </c>
      <c r="T141" s="50">
        <v>0.64677807</v>
      </c>
      <c r="U141" s="50">
        <v>9.0</v>
      </c>
    </row>
    <row r="142">
      <c r="A142" s="50">
        <v>12.783</v>
      </c>
      <c r="B142" s="48" t="s">
        <v>295</v>
      </c>
      <c r="C142" s="50">
        <v>0.57090566</v>
      </c>
      <c r="D142" s="50">
        <v>142.47844</v>
      </c>
      <c r="E142" s="50">
        <v>5.655134</v>
      </c>
      <c r="F142" s="50">
        <v>7.19859133</v>
      </c>
      <c r="G142" s="50">
        <v>6.84525799</v>
      </c>
      <c r="H142" s="50">
        <v>3.422629</v>
      </c>
      <c r="I142" s="50">
        <v>2.0</v>
      </c>
      <c r="J142" s="50">
        <v>278.822949</v>
      </c>
      <c r="K142" s="50">
        <v>277.232949</v>
      </c>
      <c r="L142" s="50">
        <v>30.803661</v>
      </c>
      <c r="M142" s="50">
        <v>9.0</v>
      </c>
      <c r="N142" s="50">
        <v>24.9774031</v>
      </c>
      <c r="O142" s="50">
        <v>23.3874031</v>
      </c>
      <c r="P142" s="50">
        <v>2.59860034</v>
      </c>
      <c r="Q142" s="50">
        <v>9.0</v>
      </c>
      <c r="R142" s="50">
        <v>5.58480046</v>
      </c>
      <c r="S142" s="50">
        <v>3.46480046</v>
      </c>
      <c r="T142" s="50">
        <v>0.28873337</v>
      </c>
      <c r="U142" s="50">
        <v>12.0</v>
      </c>
    </row>
    <row r="143">
      <c r="A143" s="50">
        <v>13.479</v>
      </c>
      <c r="B143" s="48" t="s">
        <v>296</v>
      </c>
      <c r="C143" s="50">
        <v>2.15937767</v>
      </c>
      <c r="D143" s="50">
        <v>143.21431</v>
      </c>
      <c r="E143" s="50">
        <v>51.6773</v>
      </c>
      <c r="F143" s="50">
        <v>5.92323629</v>
      </c>
      <c r="G143" s="50">
        <v>5.03990296</v>
      </c>
      <c r="H143" s="50">
        <v>1.00798059</v>
      </c>
      <c r="I143" s="50">
        <v>5.0</v>
      </c>
      <c r="J143" s="50">
        <v>471.655473</v>
      </c>
      <c r="K143" s="50">
        <v>408.232139</v>
      </c>
      <c r="L143" s="50">
        <v>1.13713688</v>
      </c>
      <c r="M143" s="50">
        <v>359.0</v>
      </c>
      <c r="N143" s="50">
        <v>97.9222257</v>
      </c>
      <c r="O143" s="50">
        <v>34.3222257</v>
      </c>
      <c r="P143" s="50">
        <v>0.09533952</v>
      </c>
      <c r="Q143" s="50">
        <v>360.0</v>
      </c>
      <c r="R143" s="50">
        <v>5.22825806</v>
      </c>
      <c r="S143" s="50">
        <v>1.69492473</v>
      </c>
      <c r="T143" s="50">
        <v>0.08474624</v>
      </c>
      <c r="U143" s="50">
        <v>20.0</v>
      </c>
    </row>
    <row r="144">
      <c r="A144" s="50">
        <v>11.204</v>
      </c>
      <c r="B144" s="48" t="s">
        <v>298</v>
      </c>
      <c r="C144" s="50">
        <v>0.94536108</v>
      </c>
      <c r="D144" s="50">
        <v>143.9146</v>
      </c>
      <c r="E144" s="50">
        <v>35.810135</v>
      </c>
      <c r="F144" s="50">
        <v>5.77433876</v>
      </c>
      <c r="G144" s="50">
        <v>5.06767209</v>
      </c>
      <c r="H144" s="50">
        <v>1.26691802</v>
      </c>
      <c r="I144" s="50">
        <v>4.0</v>
      </c>
      <c r="J144" s="50">
        <v>105.27036</v>
      </c>
      <c r="K144" s="50">
        <v>102.62036</v>
      </c>
      <c r="L144" s="50">
        <v>6.84135733</v>
      </c>
      <c r="M144" s="50">
        <v>15.0</v>
      </c>
      <c r="N144" s="50">
        <v>11.2875684</v>
      </c>
      <c r="O144" s="50">
        <v>8.63756842</v>
      </c>
      <c r="P144" s="50">
        <v>0.57583789</v>
      </c>
      <c r="Q144" s="50">
        <v>15.0</v>
      </c>
      <c r="R144" s="50">
        <v>5.38276296</v>
      </c>
      <c r="S144" s="50">
        <v>2.0260963</v>
      </c>
      <c r="T144" s="50">
        <v>0.10663665</v>
      </c>
      <c r="U144" s="50">
        <v>19.0</v>
      </c>
    </row>
    <row r="145">
      <c r="A145" s="50">
        <v>14.822</v>
      </c>
      <c r="B145" s="48" t="s">
        <v>299</v>
      </c>
      <c r="C145" s="50">
        <v>1.23733206</v>
      </c>
      <c r="D145" s="50">
        <v>145.56007</v>
      </c>
      <c r="E145" s="50">
        <v>-23.91557</v>
      </c>
      <c r="F145" s="50">
        <v>7.39571165</v>
      </c>
      <c r="G145" s="50">
        <v>7.04237831</v>
      </c>
      <c r="H145" s="50">
        <v>3.52118916</v>
      </c>
      <c r="I145" s="50">
        <v>2.0</v>
      </c>
      <c r="J145" s="50">
        <v>593.222643</v>
      </c>
      <c r="K145" s="50">
        <v>570.432643</v>
      </c>
      <c r="L145" s="50">
        <v>4.42195848</v>
      </c>
      <c r="M145" s="50">
        <v>129.0</v>
      </c>
      <c r="N145" s="50">
        <v>70.7564825</v>
      </c>
      <c r="O145" s="50">
        <v>47.9664825</v>
      </c>
      <c r="P145" s="50">
        <v>0.3718332</v>
      </c>
      <c r="Q145" s="50">
        <v>129.0</v>
      </c>
      <c r="R145" s="50">
        <v>5.20031671</v>
      </c>
      <c r="S145" s="50">
        <v>3.25698338</v>
      </c>
      <c r="T145" s="50">
        <v>0.2960894</v>
      </c>
      <c r="U145" s="50">
        <v>11.0</v>
      </c>
    </row>
    <row r="146">
      <c r="A146" s="50">
        <v>18.904</v>
      </c>
      <c r="B146" s="48" t="s">
        <v>300</v>
      </c>
      <c r="C146" s="50">
        <v>1.53371882</v>
      </c>
      <c r="D146" s="50">
        <v>147.14738</v>
      </c>
      <c r="E146" s="50">
        <v>46.021008</v>
      </c>
      <c r="F146" s="50">
        <v>6.15487986</v>
      </c>
      <c r="G146" s="50">
        <v>5.80154652</v>
      </c>
      <c r="H146" s="50">
        <v>2.90077326</v>
      </c>
      <c r="I146" s="50">
        <v>2.0</v>
      </c>
      <c r="J146" s="50">
        <v>242.559301</v>
      </c>
      <c r="K146" s="50">
        <v>234.962634</v>
      </c>
      <c r="L146" s="50">
        <v>5.46424731</v>
      </c>
      <c r="M146" s="50">
        <v>43.0</v>
      </c>
      <c r="N146" s="50">
        <v>27.1833191</v>
      </c>
      <c r="O146" s="50">
        <v>19.7633191</v>
      </c>
      <c r="P146" s="50">
        <v>0.47055522</v>
      </c>
      <c r="Q146" s="50">
        <v>42.0</v>
      </c>
      <c r="R146" s="50">
        <v>5.46855739</v>
      </c>
      <c r="S146" s="50">
        <v>3.17189073</v>
      </c>
      <c r="T146" s="50">
        <v>0.24399159</v>
      </c>
      <c r="U146" s="50">
        <v>13.0</v>
      </c>
    </row>
    <row r="147">
      <c r="A147" s="50">
        <v>11.285</v>
      </c>
      <c r="B147" s="48" t="s">
        <v>301</v>
      </c>
      <c r="C147" s="50">
        <v>0.88204434</v>
      </c>
      <c r="D147" s="50">
        <v>147.77939</v>
      </c>
      <c r="E147" s="50">
        <v>-43.50279</v>
      </c>
      <c r="F147" s="50">
        <v>5.25309766</v>
      </c>
      <c r="G147" s="50">
        <v>4.89976433</v>
      </c>
      <c r="H147" s="50">
        <v>2.44988216</v>
      </c>
      <c r="I147" s="50">
        <v>2.0</v>
      </c>
      <c r="J147" s="50">
        <v>200.737122</v>
      </c>
      <c r="K147" s="50">
        <v>198.440455</v>
      </c>
      <c r="L147" s="50">
        <v>15.2646504</v>
      </c>
      <c r="M147" s="50">
        <v>13.0</v>
      </c>
      <c r="N147" s="50">
        <v>18.8930154</v>
      </c>
      <c r="O147" s="50">
        <v>16.7730154</v>
      </c>
      <c r="P147" s="50">
        <v>1.39775129</v>
      </c>
      <c r="Q147" s="50">
        <v>12.0</v>
      </c>
      <c r="R147" s="50">
        <v>5.37237304</v>
      </c>
      <c r="S147" s="50">
        <v>2.89903971</v>
      </c>
      <c r="T147" s="50">
        <v>0.20707426</v>
      </c>
      <c r="U147" s="50">
        <v>14.0</v>
      </c>
    </row>
    <row r="148">
      <c r="A148" s="50">
        <v>14.926</v>
      </c>
      <c r="B148" s="48" t="s">
        <v>302</v>
      </c>
      <c r="C148" s="50">
        <v>1.17228638</v>
      </c>
      <c r="D148" s="50">
        <v>150.25273</v>
      </c>
      <c r="E148" s="50">
        <v>31.923672</v>
      </c>
      <c r="F148" s="50">
        <v>5.93614547</v>
      </c>
      <c r="G148" s="50">
        <v>5.40614547</v>
      </c>
      <c r="H148" s="50">
        <v>1.80204849</v>
      </c>
      <c r="I148" s="50">
        <v>3.0</v>
      </c>
      <c r="J148" s="50">
        <v>150.205928</v>
      </c>
      <c r="K148" s="50">
        <v>145.965928</v>
      </c>
      <c r="L148" s="50">
        <v>6.08191366</v>
      </c>
      <c r="M148" s="50">
        <v>24.0</v>
      </c>
      <c r="N148" s="50">
        <v>16.519248</v>
      </c>
      <c r="O148" s="50">
        <v>12.279248</v>
      </c>
      <c r="P148" s="50">
        <v>0.51163533</v>
      </c>
      <c r="Q148" s="50">
        <v>24.0</v>
      </c>
      <c r="R148" s="50">
        <v>5.25219714</v>
      </c>
      <c r="S148" s="50">
        <v>2.42553047</v>
      </c>
      <c r="T148" s="50">
        <v>0.15159565</v>
      </c>
      <c r="U148" s="50">
        <v>16.0</v>
      </c>
    </row>
    <row r="149">
      <c r="A149" s="50">
        <v>18.301</v>
      </c>
      <c r="B149" s="48" t="s">
        <v>304</v>
      </c>
      <c r="C149" s="50">
        <v>0.75760117</v>
      </c>
      <c r="D149" s="50">
        <v>152.17975</v>
      </c>
      <c r="E149" s="50">
        <v>34.24226</v>
      </c>
      <c r="F149" s="50">
        <v>9.54403409</v>
      </c>
      <c r="G149" s="50">
        <v>9.36736743</v>
      </c>
      <c r="H149" s="50">
        <v>9.36736743</v>
      </c>
      <c r="I149" s="50">
        <v>1.0</v>
      </c>
      <c r="J149" s="50">
        <v>762.643428</v>
      </c>
      <c r="K149" s="50">
        <v>758.756762</v>
      </c>
      <c r="L149" s="50">
        <v>34.4889437</v>
      </c>
      <c r="M149" s="50">
        <v>22.0</v>
      </c>
      <c r="N149" s="50">
        <v>67.8401888</v>
      </c>
      <c r="O149" s="50">
        <v>63.9535222</v>
      </c>
      <c r="P149" s="50">
        <v>2.90697828</v>
      </c>
      <c r="Q149" s="50">
        <v>22.0</v>
      </c>
      <c r="R149" s="50">
        <v>5.79729794</v>
      </c>
      <c r="S149" s="50">
        <v>4.73729794</v>
      </c>
      <c r="T149" s="50">
        <v>0.78954966</v>
      </c>
      <c r="U149" s="50">
        <v>6.0</v>
      </c>
    </row>
    <row r="150">
      <c r="A150" s="50">
        <v>4.869</v>
      </c>
      <c r="B150" s="48" t="s">
        <v>305</v>
      </c>
      <c r="C150" s="50">
        <v>0.65118445</v>
      </c>
      <c r="D150" s="50">
        <v>152.84225</v>
      </c>
      <c r="E150" s="50">
        <v>49.454235</v>
      </c>
      <c r="F150" s="50">
        <v>5.77525159</v>
      </c>
      <c r="G150" s="50">
        <v>4.53858493</v>
      </c>
      <c r="H150" s="50">
        <v>0.64836928</v>
      </c>
      <c r="I150" s="50">
        <v>7.0</v>
      </c>
      <c r="J150" s="50">
        <v>53.754578</v>
      </c>
      <c r="K150" s="50">
        <v>52.5179113</v>
      </c>
      <c r="L150" s="50">
        <v>7.50255876</v>
      </c>
      <c r="M150" s="50">
        <v>7.0</v>
      </c>
      <c r="N150" s="50">
        <v>5.68188883</v>
      </c>
      <c r="O150" s="50">
        <v>4.44522217</v>
      </c>
      <c r="P150" s="50">
        <v>0.63503174</v>
      </c>
      <c r="Q150" s="50">
        <v>7.0</v>
      </c>
      <c r="R150" s="50">
        <v>5.32555691</v>
      </c>
      <c r="S150" s="50">
        <v>1.26222358</v>
      </c>
      <c r="T150" s="50">
        <v>0.05487929</v>
      </c>
      <c r="U150" s="50">
        <v>23.0</v>
      </c>
    </row>
    <row r="151">
      <c r="A151" s="50">
        <v>22.442</v>
      </c>
      <c r="B151" s="48" t="s">
        <v>306</v>
      </c>
      <c r="C151" s="50">
        <v>0.94568328</v>
      </c>
      <c r="D151" s="50">
        <v>153.35304</v>
      </c>
      <c r="E151" s="50">
        <v>-33.031723</v>
      </c>
      <c r="F151" s="50">
        <v>12.2747037</v>
      </c>
      <c r="G151" s="50">
        <v>12.098037</v>
      </c>
      <c r="H151" s="50">
        <v>12.098037</v>
      </c>
      <c r="I151" s="50">
        <v>1.0</v>
      </c>
      <c r="J151" s="50">
        <v>988.597663</v>
      </c>
      <c r="K151" s="50">
        <v>979.940996</v>
      </c>
      <c r="L151" s="50">
        <v>19.9987958</v>
      </c>
      <c r="M151" s="50">
        <v>49.0</v>
      </c>
      <c r="N151" s="50">
        <v>91.0768717</v>
      </c>
      <c r="O151" s="50">
        <v>82.4202051</v>
      </c>
      <c r="P151" s="50">
        <v>1.682045</v>
      </c>
      <c r="Q151" s="50">
        <v>49.0</v>
      </c>
      <c r="R151" s="50">
        <v>5.97100031</v>
      </c>
      <c r="S151" s="50">
        <v>5.08766698</v>
      </c>
      <c r="T151" s="50">
        <v>1.0175334</v>
      </c>
      <c r="U151" s="50">
        <v>5.0</v>
      </c>
    </row>
    <row r="152">
      <c r="A152" s="50">
        <v>22.332</v>
      </c>
      <c r="B152" s="48" t="s">
        <v>307</v>
      </c>
      <c r="C152" s="50">
        <v>1.5757557</v>
      </c>
      <c r="D152" s="50">
        <v>154.31058</v>
      </c>
      <c r="E152" s="50">
        <v>23.10622</v>
      </c>
      <c r="F152" s="50">
        <v>12.0356116</v>
      </c>
      <c r="G152" s="50">
        <v>11.6822783</v>
      </c>
      <c r="H152" s="50">
        <v>5.84113914</v>
      </c>
      <c r="I152" s="50">
        <v>2.0</v>
      </c>
      <c r="J152" s="50">
        <v>972.587874</v>
      </c>
      <c r="K152" s="50">
        <v>946.264541</v>
      </c>
      <c r="L152" s="50">
        <v>6.35076873</v>
      </c>
      <c r="M152" s="50">
        <v>149.0</v>
      </c>
      <c r="N152" s="50">
        <v>105.898814</v>
      </c>
      <c r="O152" s="50">
        <v>79.5754805</v>
      </c>
      <c r="P152" s="50">
        <v>0.53406363</v>
      </c>
      <c r="Q152" s="50">
        <v>149.0</v>
      </c>
      <c r="R152" s="50">
        <v>5.34298669</v>
      </c>
      <c r="S152" s="50">
        <v>3.92965336</v>
      </c>
      <c r="T152" s="50">
        <v>0.49120667</v>
      </c>
      <c r="U152" s="50">
        <v>8.0</v>
      </c>
    </row>
    <row r="153">
      <c r="A153" s="50">
        <v>20.25</v>
      </c>
      <c r="B153" s="48" t="s">
        <v>308</v>
      </c>
      <c r="C153" s="50">
        <v>0.99277626</v>
      </c>
      <c r="D153" s="50">
        <v>154.71645</v>
      </c>
      <c r="E153" s="50">
        <v>44.048325</v>
      </c>
      <c r="F153" s="50">
        <v>5.91416676</v>
      </c>
      <c r="G153" s="50">
        <v>5.73750009</v>
      </c>
      <c r="H153" s="50">
        <v>5.73750009</v>
      </c>
      <c r="I153" s="50">
        <v>1.0</v>
      </c>
      <c r="J153" s="50">
        <v>468.977507</v>
      </c>
      <c r="K153" s="50">
        <v>464.737507</v>
      </c>
      <c r="L153" s="50">
        <v>19.3640628</v>
      </c>
      <c r="M153" s="50">
        <v>24.0</v>
      </c>
      <c r="N153" s="50">
        <v>43.1757698</v>
      </c>
      <c r="O153" s="50">
        <v>39.1124364</v>
      </c>
      <c r="P153" s="50">
        <v>1.70054071</v>
      </c>
      <c r="Q153" s="50">
        <v>23.0</v>
      </c>
      <c r="R153" s="50">
        <v>5.27629002</v>
      </c>
      <c r="S153" s="50">
        <v>3.86295668</v>
      </c>
      <c r="T153" s="50">
        <v>0.48286959</v>
      </c>
      <c r="U153" s="50">
        <v>8.0</v>
      </c>
    </row>
    <row r="154">
      <c r="A154" s="50">
        <v>16.223</v>
      </c>
      <c r="B154" s="48" t="s">
        <v>309</v>
      </c>
      <c r="C154" s="50">
        <v>1.57290292</v>
      </c>
      <c r="D154" s="50">
        <v>156.09877</v>
      </c>
      <c r="E154" s="50">
        <v>-74.03161</v>
      </c>
      <c r="F154" s="50">
        <v>664.696648</v>
      </c>
      <c r="G154" s="50">
        <v>622.119981</v>
      </c>
      <c r="H154" s="50">
        <v>2.58141071</v>
      </c>
      <c r="I154" s="50">
        <v>241.0</v>
      </c>
      <c r="J154" s="50">
        <v>53839.8985</v>
      </c>
      <c r="K154" s="50">
        <v>50391.7185</v>
      </c>
      <c r="L154" s="50">
        <v>2.58180748</v>
      </c>
      <c r="M154" s="50">
        <v>19518.0</v>
      </c>
      <c r="N154" s="50">
        <v>7715.76095</v>
      </c>
      <c r="O154" s="50">
        <v>4234.89762</v>
      </c>
      <c r="P154" s="50">
        <v>0.21493669</v>
      </c>
      <c r="Q154" s="50">
        <v>19703.0</v>
      </c>
      <c r="R154" s="50">
        <v>95.3893533</v>
      </c>
      <c r="S154" s="50">
        <v>52.2826867</v>
      </c>
      <c r="T154" s="50">
        <v>0.21427331</v>
      </c>
      <c r="U154" s="50">
        <v>244.0</v>
      </c>
    </row>
    <row r="155">
      <c r="A155" s="50">
        <v>22.924</v>
      </c>
      <c r="B155" s="48" t="s">
        <v>310</v>
      </c>
      <c r="C155" s="50">
        <v>1.21827576</v>
      </c>
      <c r="D155" s="50">
        <v>157.01617</v>
      </c>
      <c r="E155" s="50">
        <v>48.7849</v>
      </c>
      <c r="F155" s="50">
        <v>9.24061453</v>
      </c>
      <c r="G155" s="50">
        <v>9.06394787</v>
      </c>
      <c r="H155" s="50">
        <v>9.06394787</v>
      </c>
      <c r="I155" s="50">
        <v>1.0</v>
      </c>
      <c r="J155" s="50">
        <v>743.189777</v>
      </c>
      <c r="K155" s="50">
        <v>734.179777</v>
      </c>
      <c r="L155" s="50">
        <v>14.3956819</v>
      </c>
      <c r="M155" s="50">
        <v>51.0</v>
      </c>
      <c r="N155" s="50">
        <v>70.780623</v>
      </c>
      <c r="O155" s="50">
        <v>61.770623</v>
      </c>
      <c r="P155" s="50">
        <v>1.21118869</v>
      </c>
      <c r="Q155" s="50">
        <v>51.0</v>
      </c>
      <c r="R155" s="50">
        <v>5.6356017</v>
      </c>
      <c r="S155" s="50">
        <v>4.5756017</v>
      </c>
      <c r="T155" s="50">
        <v>0.76260028</v>
      </c>
      <c r="U155" s="50">
        <v>6.0</v>
      </c>
    </row>
    <row r="156">
      <c r="A156" s="50">
        <v>7.033</v>
      </c>
      <c r="B156" s="48" t="s">
        <v>311</v>
      </c>
      <c r="C156" s="50">
        <v>0.39880454</v>
      </c>
      <c r="D156" s="50">
        <v>157.23146</v>
      </c>
      <c r="E156" s="50">
        <v>0.8409996</v>
      </c>
      <c r="F156" s="50">
        <v>6.79289469</v>
      </c>
      <c r="G156" s="50">
        <v>6.43956136</v>
      </c>
      <c r="H156" s="50">
        <v>3.21978068</v>
      </c>
      <c r="I156" s="50">
        <v>2.0</v>
      </c>
      <c r="J156" s="50">
        <v>261.862235</v>
      </c>
      <c r="K156" s="50">
        <v>260.802235</v>
      </c>
      <c r="L156" s="50">
        <v>43.4670391</v>
      </c>
      <c r="M156" s="50">
        <v>6.0</v>
      </c>
      <c r="N156" s="50">
        <v>23.2303682</v>
      </c>
      <c r="O156" s="50">
        <v>22.1703682</v>
      </c>
      <c r="P156" s="50">
        <v>3.69506137</v>
      </c>
      <c r="Q156" s="50">
        <v>6.0</v>
      </c>
      <c r="R156" s="50">
        <v>5.404499</v>
      </c>
      <c r="S156" s="50">
        <v>3.284499</v>
      </c>
      <c r="T156" s="50">
        <v>0.27370825</v>
      </c>
      <c r="U156" s="50">
        <v>12.0</v>
      </c>
    </row>
    <row r="157">
      <c r="A157" s="50">
        <v>12.914</v>
      </c>
      <c r="B157" s="48" t="s">
        <v>312</v>
      </c>
      <c r="C157" s="50">
        <v>1.09641481</v>
      </c>
      <c r="D157" s="50">
        <v>157.65659</v>
      </c>
      <c r="E157" s="50">
        <v>55.980537</v>
      </c>
      <c r="F157" s="50">
        <v>12.6204065</v>
      </c>
      <c r="G157" s="50">
        <v>12.0904065</v>
      </c>
      <c r="H157" s="50">
        <v>4.0301355</v>
      </c>
      <c r="I157" s="50">
        <v>3.0</v>
      </c>
      <c r="J157" s="50">
        <v>1019.77959</v>
      </c>
      <c r="K157" s="50">
        <v>979.322926</v>
      </c>
      <c r="L157" s="50">
        <v>4.27651933</v>
      </c>
      <c r="M157" s="50">
        <v>229.0</v>
      </c>
      <c r="N157" s="50">
        <v>122.804076</v>
      </c>
      <c r="O157" s="50">
        <v>82.3474096</v>
      </c>
      <c r="P157" s="50">
        <v>0.35959567</v>
      </c>
      <c r="Q157" s="50">
        <v>229.0</v>
      </c>
      <c r="R157" s="50">
        <v>5.67099385</v>
      </c>
      <c r="S157" s="50">
        <v>3.72766052</v>
      </c>
      <c r="T157" s="50">
        <v>0.33887823</v>
      </c>
      <c r="U157" s="50">
        <v>11.0</v>
      </c>
    </row>
    <row r="158">
      <c r="A158" s="50">
        <v>22.73</v>
      </c>
      <c r="B158" s="48" t="s">
        <v>313</v>
      </c>
      <c r="C158" s="50">
        <v>1.55074828</v>
      </c>
      <c r="D158" s="50">
        <v>157.76944</v>
      </c>
      <c r="E158" s="50">
        <v>82.558586</v>
      </c>
      <c r="F158" s="50">
        <v>12463.6961</v>
      </c>
      <c r="G158" s="50">
        <v>12083.1561</v>
      </c>
      <c r="H158" s="50">
        <v>5.60963605</v>
      </c>
      <c r="I158" s="50">
        <v>2154.0</v>
      </c>
      <c r="J158" s="50">
        <v>1009551.96</v>
      </c>
      <c r="K158" s="50">
        <v>978735.641</v>
      </c>
      <c r="L158" s="50">
        <v>5.61098675</v>
      </c>
      <c r="M158" s="50">
        <v>174432.0</v>
      </c>
      <c r="N158" s="50">
        <v>113291.521</v>
      </c>
      <c r="O158" s="50">
        <v>82255.6041</v>
      </c>
      <c r="P158" s="50">
        <v>0.46822601</v>
      </c>
      <c r="Q158" s="50">
        <v>175675.0</v>
      </c>
      <c r="R158" s="50">
        <v>1398.69129</v>
      </c>
      <c r="S158" s="50">
        <v>1015.50129</v>
      </c>
      <c r="T158" s="50">
        <v>0.4681887</v>
      </c>
      <c r="U158" s="50">
        <v>2169.0</v>
      </c>
    </row>
    <row r="159">
      <c r="A159" s="50">
        <v>26.821</v>
      </c>
      <c r="B159" s="48" t="s">
        <v>314</v>
      </c>
      <c r="C159" s="50">
        <v>1.57839306</v>
      </c>
      <c r="D159" s="50">
        <v>158.79039</v>
      </c>
      <c r="E159" s="50">
        <v>57.082638</v>
      </c>
      <c r="F159" s="50">
        <v>3425.21729</v>
      </c>
      <c r="G159" s="50">
        <v>3340.94729</v>
      </c>
      <c r="H159" s="50">
        <v>7.00408237</v>
      </c>
      <c r="I159" s="50">
        <v>477.0</v>
      </c>
      <c r="J159" s="50">
        <v>277441.364</v>
      </c>
      <c r="K159" s="50">
        <v>270616.73</v>
      </c>
      <c r="L159" s="50">
        <v>7.00535155</v>
      </c>
      <c r="M159" s="50">
        <v>38630.0</v>
      </c>
      <c r="N159" s="50">
        <v>29631.0403</v>
      </c>
      <c r="O159" s="50">
        <v>22742.4536</v>
      </c>
      <c r="P159" s="50">
        <v>0.58325948</v>
      </c>
      <c r="Q159" s="50">
        <v>38992.0</v>
      </c>
      <c r="R159" s="50">
        <v>365.924365</v>
      </c>
      <c r="S159" s="50">
        <v>280.771032</v>
      </c>
      <c r="T159" s="50">
        <v>0.58251251</v>
      </c>
      <c r="U159" s="50">
        <v>482.0</v>
      </c>
    </row>
    <row r="160">
      <c r="A160" s="50">
        <v>26.205</v>
      </c>
      <c r="B160" s="48" t="s">
        <v>315</v>
      </c>
      <c r="C160" s="50">
        <v>1.3659239</v>
      </c>
      <c r="D160" s="50">
        <v>1.5798976</v>
      </c>
      <c r="E160" s="50">
        <v>-49.07519</v>
      </c>
      <c r="F160" s="50">
        <v>36.6619071</v>
      </c>
      <c r="G160" s="50">
        <v>35.9552404</v>
      </c>
      <c r="H160" s="50">
        <v>8.9888101</v>
      </c>
      <c r="I160" s="50">
        <v>4.0</v>
      </c>
      <c r="J160" s="50">
        <v>2960.07447</v>
      </c>
      <c r="K160" s="50">
        <v>2912.37447</v>
      </c>
      <c r="L160" s="50">
        <v>10.7865721</v>
      </c>
      <c r="M160" s="50">
        <v>270.0</v>
      </c>
      <c r="N160" s="50">
        <v>292.563139</v>
      </c>
      <c r="O160" s="50">
        <v>244.863139</v>
      </c>
      <c r="P160" s="50">
        <v>0.90690051</v>
      </c>
      <c r="Q160" s="50">
        <v>270.0</v>
      </c>
      <c r="R160" s="50">
        <v>5.59450257</v>
      </c>
      <c r="S160" s="50">
        <v>4.53450257</v>
      </c>
      <c r="T160" s="50">
        <v>0.75575043</v>
      </c>
      <c r="U160" s="50">
        <v>6.0</v>
      </c>
    </row>
    <row r="161">
      <c r="A161" s="50">
        <v>13.802</v>
      </c>
      <c r="B161" s="48" t="s">
        <v>316</v>
      </c>
      <c r="C161" s="50">
        <v>1.21262249</v>
      </c>
      <c r="D161" s="50">
        <v>164.86656</v>
      </c>
      <c r="E161" s="50">
        <v>40.430256</v>
      </c>
      <c r="F161" s="50">
        <v>5.54394411</v>
      </c>
      <c r="G161" s="50">
        <v>5.19061077</v>
      </c>
      <c r="H161" s="50">
        <v>2.59530539</v>
      </c>
      <c r="I161" s="50">
        <v>2.0</v>
      </c>
      <c r="J161" s="50">
        <v>217.99307</v>
      </c>
      <c r="K161" s="50">
        <v>210.219736</v>
      </c>
      <c r="L161" s="50">
        <v>4.77772128</v>
      </c>
      <c r="M161" s="50">
        <v>44.0</v>
      </c>
      <c r="N161" s="50">
        <v>25.4556756</v>
      </c>
      <c r="O161" s="50">
        <v>17.6823423</v>
      </c>
      <c r="P161" s="50">
        <v>0.40187142</v>
      </c>
      <c r="Q161" s="50">
        <v>44.0</v>
      </c>
      <c r="R161" s="50">
        <v>5.52954064</v>
      </c>
      <c r="S161" s="50">
        <v>3.05620731</v>
      </c>
      <c r="T161" s="50">
        <v>0.21830052</v>
      </c>
      <c r="U161" s="50">
        <v>14.0</v>
      </c>
    </row>
    <row r="162">
      <c r="A162" s="50">
        <v>6.751</v>
      </c>
      <c r="B162" s="48" t="s">
        <v>317</v>
      </c>
      <c r="C162" s="50">
        <v>0.3548655</v>
      </c>
      <c r="D162" s="50">
        <v>165.01775</v>
      </c>
      <c r="E162" s="50">
        <v>22.832962</v>
      </c>
      <c r="F162" s="50">
        <v>6.470605</v>
      </c>
      <c r="G162" s="50">
        <v>6.11727166</v>
      </c>
      <c r="H162" s="50">
        <v>3.05863583</v>
      </c>
      <c r="I162" s="50">
        <v>2.0</v>
      </c>
      <c r="J162" s="50">
        <v>248.632836</v>
      </c>
      <c r="K162" s="50">
        <v>247.749502</v>
      </c>
      <c r="L162" s="50">
        <v>49.5499005</v>
      </c>
      <c r="M162" s="50">
        <v>5.0</v>
      </c>
      <c r="N162" s="50">
        <v>21.9568739</v>
      </c>
      <c r="O162" s="50">
        <v>21.0735405</v>
      </c>
      <c r="P162" s="50">
        <v>4.2147081</v>
      </c>
      <c r="Q162" s="50">
        <v>5.0</v>
      </c>
      <c r="R162" s="50">
        <v>5.242006</v>
      </c>
      <c r="S162" s="50">
        <v>3.122006</v>
      </c>
      <c r="T162" s="50">
        <v>0.26016717</v>
      </c>
      <c r="U162" s="50">
        <v>12.0</v>
      </c>
    </row>
    <row r="163">
      <c r="A163" s="50">
        <v>2.547</v>
      </c>
      <c r="B163" s="48" t="s">
        <v>318</v>
      </c>
      <c r="C163" s="50">
        <v>0.40342259</v>
      </c>
      <c r="D163" s="50">
        <v>165.83414</v>
      </c>
      <c r="E163" s="50">
        <v>35.96988</v>
      </c>
      <c r="F163" s="50">
        <v>5.8128686</v>
      </c>
      <c r="G163" s="50">
        <v>4.2228686</v>
      </c>
      <c r="H163" s="50">
        <v>0.46920762</v>
      </c>
      <c r="I163" s="50">
        <v>9.0</v>
      </c>
      <c r="J163" s="50">
        <v>39.2424841</v>
      </c>
      <c r="K163" s="50">
        <v>38.0058174</v>
      </c>
      <c r="L163" s="50">
        <v>5.42940249</v>
      </c>
      <c r="M163" s="50">
        <v>7.0</v>
      </c>
      <c r="N163" s="50">
        <v>5.72174025</v>
      </c>
      <c r="O163" s="50">
        <v>4.30840691</v>
      </c>
      <c r="P163" s="50">
        <v>0.53855086</v>
      </c>
      <c r="Q163" s="50">
        <v>8.0</v>
      </c>
      <c r="R163" s="50">
        <v>5.19742376</v>
      </c>
      <c r="S163" s="50">
        <v>0.95742376</v>
      </c>
      <c r="T163" s="50">
        <v>0.03989266</v>
      </c>
      <c r="U163" s="50">
        <v>24.0</v>
      </c>
    </row>
    <row r="164">
      <c r="A164" s="50">
        <v>4.901</v>
      </c>
      <c r="B164" s="48" t="s">
        <v>319</v>
      </c>
      <c r="C164" s="50">
        <v>0.40191278</v>
      </c>
      <c r="D164" s="50">
        <v>166.36908</v>
      </c>
      <c r="E164" s="50">
        <v>43.526775</v>
      </c>
      <c r="F164" s="50">
        <v>7.42479882</v>
      </c>
      <c r="G164" s="50">
        <v>6.89479882</v>
      </c>
      <c r="H164" s="50">
        <v>2.29826627</v>
      </c>
      <c r="I164" s="50">
        <v>3.0</v>
      </c>
      <c r="J164" s="50">
        <v>187.572901</v>
      </c>
      <c r="K164" s="50">
        <v>186.159568</v>
      </c>
      <c r="L164" s="50">
        <v>23.269946</v>
      </c>
      <c r="M164" s="50">
        <v>8.0</v>
      </c>
      <c r="N164" s="50">
        <v>17.2403772</v>
      </c>
      <c r="O164" s="50">
        <v>15.8270439</v>
      </c>
      <c r="P164" s="50">
        <v>1.97838049</v>
      </c>
      <c r="Q164" s="50">
        <v>8.0</v>
      </c>
      <c r="R164" s="50">
        <v>5.20887179</v>
      </c>
      <c r="S164" s="50">
        <v>2.73553845</v>
      </c>
      <c r="T164" s="50">
        <v>0.1953956</v>
      </c>
      <c r="U164" s="50">
        <v>14.0</v>
      </c>
    </row>
    <row r="165">
      <c r="A165" s="50">
        <v>13.779</v>
      </c>
      <c r="B165" s="48" t="s">
        <v>321</v>
      </c>
      <c r="C165" s="50">
        <v>0.88226236</v>
      </c>
      <c r="D165" s="50">
        <v>1.6532665</v>
      </c>
      <c r="E165" s="50">
        <v>29.021502</v>
      </c>
      <c r="F165" s="50">
        <v>5.59912521</v>
      </c>
      <c r="G165" s="50">
        <v>5.24579188</v>
      </c>
      <c r="H165" s="50">
        <v>2.62289594</v>
      </c>
      <c r="I165" s="50">
        <v>2.0</v>
      </c>
      <c r="J165" s="50">
        <v>215.987904</v>
      </c>
      <c r="K165" s="50">
        <v>212.454571</v>
      </c>
      <c r="L165" s="50">
        <v>10.6227286</v>
      </c>
      <c r="M165" s="50">
        <v>20.0</v>
      </c>
      <c r="N165" s="50">
        <v>21.4183592</v>
      </c>
      <c r="O165" s="50">
        <v>17.8850259</v>
      </c>
      <c r="P165" s="50">
        <v>0.8942513</v>
      </c>
      <c r="Q165" s="50">
        <v>20.0</v>
      </c>
      <c r="R165" s="50">
        <v>5.56457238</v>
      </c>
      <c r="S165" s="50">
        <v>3.09123905</v>
      </c>
      <c r="T165" s="50">
        <v>0.22080279</v>
      </c>
      <c r="U165" s="50">
        <v>14.0</v>
      </c>
    </row>
    <row r="166">
      <c r="A166" s="50">
        <v>22.654</v>
      </c>
      <c r="B166" s="48" t="s">
        <v>322</v>
      </c>
      <c r="C166" s="50">
        <v>1.05615017</v>
      </c>
      <c r="D166" s="50">
        <v>168.1348</v>
      </c>
      <c r="E166" s="50">
        <v>35.81408</v>
      </c>
      <c r="F166" s="50">
        <v>12.0002018</v>
      </c>
      <c r="G166" s="50">
        <v>11.8235351</v>
      </c>
      <c r="H166" s="50">
        <v>11.8235351</v>
      </c>
      <c r="I166" s="50">
        <v>1.0</v>
      </c>
      <c r="J166" s="50">
        <v>967.776342</v>
      </c>
      <c r="K166" s="50">
        <v>957.706342</v>
      </c>
      <c r="L166" s="50">
        <v>16.8018656</v>
      </c>
      <c r="M166" s="50">
        <v>57.0</v>
      </c>
      <c r="N166" s="50">
        <v>90.6225643</v>
      </c>
      <c r="O166" s="50">
        <v>80.5525643</v>
      </c>
      <c r="P166" s="50">
        <v>1.41320288</v>
      </c>
      <c r="Q166" s="50">
        <v>57.0</v>
      </c>
      <c r="R166" s="50">
        <v>5.85571385</v>
      </c>
      <c r="S166" s="50">
        <v>4.97238051</v>
      </c>
      <c r="T166" s="50">
        <v>0.9944761</v>
      </c>
      <c r="U166" s="50">
        <v>5.0</v>
      </c>
    </row>
    <row r="167">
      <c r="A167" s="50">
        <v>12.118</v>
      </c>
      <c r="B167" s="48" t="s">
        <v>323</v>
      </c>
      <c r="C167" s="50">
        <v>0.68937957</v>
      </c>
      <c r="D167" s="50">
        <v>171.16798</v>
      </c>
      <c r="E167" s="50">
        <v>-61.647568</v>
      </c>
      <c r="F167" s="50">
        <v>5.7366948</v>
      </c>
      <c r="G167" s="50">
        <v>5.38336146</v>
      </c>
      <c r="H167" s="50">
        <v>2.69168073</v>
      </c>
      <c r="I167" s="50">
        <v>2.0</v>
      </c>
      <c r="J167" s="50">
        <v>219.439473</v>
      </c>
      <c r="K167" s="50">
        <v>218.026139</v>
      </c>
      <c r="L167" s="50">
        <v>27.2532674</v>
      </c>
      <c r="M167" s="50">
        <v>8.0</v>
      </c>
      <c r="N167" s="50">
        <v>19.8405653</v>
      </c>
      <c r="O167" s="50">
        <v>18.4272319</v>
      </c>
      <c r="P167" s="50">
        <v>2.30340399</v>
      </c>
      <c r="Q167" s="50">
        <v>8.0</v>
      </c>
      <c r="R167" s="50">
        <v>5.25412364</v>
      </c>
      <c r="S167" s="50">
        <v>2.95745698</v>
      </c>
      <c r="T167" s="50">
        <v>0.22749669</v>
      </c>
      <c r="U167" s="50">
        <v>13.0</v>
      </c>
    </row>
    <row r="168">
      <c r="A168" s="50">
        <v>27.518</v>
      </c>
      <c r="B168" s="48" t="s">
        <v>324</v>
      </c>
      <c r="C168" s="50">
        <v>1.28951504</v>
      </c>
      <c r="D168" s="50">
        <v>171.42978</v>
      </c>
      <c r="E168" s="50">
        <v>-63.972473</v>
      </c>
      <c r="F168" s="50">
        <v>194.806584</v>
      </c>
      <c r="G168" s="50">
        <v>192.333251</v>
      </c>
      <c r="H168" s="50">
        <v>13.7380893</v>
      </c>
      <c r="I168" s="50">
        <v>14.0</v>
      </c>
      <c r="J168" s="50">
        <v>15778.6266</v>
      </c>
      <c r="K168" s="50">
        <v>15578.9933</v>
      </c>
      <c r="L168" s="50">
        <v>13.7867197</v>
      </c>
      <c r="M168" s="50">
        <v>1130.0</v>
      </c>
      <c r="N168" s="50">
        <v>1509.74889</v>
      </c>
      <c r="O168" s="50">
        <v>1309.76223</v>
      </c>
      <c r="P168" s="50">
        <v>1.15703377</v>
      </c>
      <c r="Q168" s="50">
        <v>1132.0</v>
      </c>
      <c r="R168" s="50">
        <v>18.6432374</v>
      </c>
      <c r="S168" s="50">
        <v>16.169904</v>
      </c>
      <c r="T168" s="50">
        <v>1.15499315</v>
      </c>
      <c r="U168" s="50">
        <v>14.0</v>
      </c>
    </row>
    <row r="169">
      <c r="A169" s="50">
        <v>18.209</v>
      </c>
      <c r="B169" s="48" t="s">
        <v>326</v>
      </c>
      <c r="C169" s="50">
        <v>1.02601833</v>
      </c>
      <c r="D169" s="50">
        <v>171.68884</v>
      </c>
      <c r="E169" s="50">
        <v>3.013102</v>
      </c>
      <c r="F169" s="50">
        <v>5.55821794</v>
      </c>
      <c r="G169" s="50">
        <v>5.20488461</v>
      </c>
      <c r="H169" s="50">
        <v>2.6024423</v>
      </c>
      <c r="I169" s="50">
        <v>2.0</v>
      </c>
      <c r="J169" s="50">
        <v>213.447827</v>
      </c>
      <c r="K169" s="50">
        <v>210.797827</v>
      </c>
      <c r="L169" s="50">
        <v>14.0531884</v>
      </c>
      <c r="M169" s="50">
        <v>15.0</v>
      </c>
      <c r="N169" s="50">
        <v>20.3989715</v>
      </c>
      <c r="O169" s="50">
        <v>17.7489715</v>
      </c>
      <c r="P169" s="50">
        <v>1.18326477</v>
      </c>
      <c r="Q169" s="50">
        <v>15.0</v>
      </c>
      <c r="R169" s="50">
        <v>5.5410568</v>
      </c>
      <c r="S169" s="50">
        <v>3.06772347</v>
      </c>
      <c r="T169" s="50">
        <v>0.2191231</v>
      </c>
      <c r="U169" s="50">
        <v>14.0</v>
      </c>
    </row>
    <row r="170">
      <c r="A170" s="50">
        <v>27.732</v>
      </c>
      <c r="B170" s="48" t="s">
        <v>327</v>
      </c>
      <c r="C170" s="50">
        <v>1.47902246</v>
      </c>
      <c r="D170" s="50">
        <v>173.06834</v>
      </c>
      <c r="E170" s="50">
        <v>-29.261023</v>
      </c>
      <c r="F170" s="50">
        <v>36.0947047</v>
      </c>
      <c r="G170" s="50">
        <v>35.388038</v>
      </c>
      <c r="H170" s="50">
        <v>8.84700951</v>
      </c>
      <c r="I170" s="50">
        <v>4.0</v>
      </c>
      <c r="J170" s="50">
        <v>2913.95442</v>
      </c>
      <c r="K170" s="50">
        <v>2866.43108</v>
      </c>
      <c r="L170" s="50">
        <v>10.6558776</v>
      </c>
      <c r="M170" s="50">
        <v>269.0</v>
      </c>
      <c r="N170" s="50">
        <v>288.541828</v>
      </c>
      <c r="O170" s="50">
        <v>241.018494</v>
      </c>
      <c r="P170" s="50">
        <v>0.89597953</v>
      </c>
      <c r="Q170" s="50">
        <v>269.0</v>
      </c>
      <c r="R170" s="50">
        <v>5.52330545</v>
      </c>
      <c r="S170" s="50">
        <v>4.46330545</v>
      </c>
      <c r="T170" s="50">
        <v>0.74388424</v>
      </c>
      <c r="U170" s="50">
        <v>6.0</v>
      </c>
    </row>
    <row r="171">
      <c r="A171" s="50">
        <v>9.544</v>
      </c>
      <c r="B171" s="48" t="s">
        <v>328</v>
      </c>
      <c r="C171" s="50">
        <v>0.78754444</v>
      </c>
      <c r="D171" s="50">
        <v>173.62286</v>
      </c>
      <c r="E171" s="50">
        <v>-32.83134</v>
      </c>
      <c r="F171" s="50">
        <v>6.48730696</v>
      </c>
      <c r="G171" s="50">
        <v>5.95730696</v>
      </c>
      <c r="H171" s="50">
        <v>1.98576899</v>
      </c>
      <c r="I171" s="50">
        <v>3.0</v>
      </c>
      <c r="J171" s="50">
        <v>164.380621</v>
      </c>
      <c r="K171" s="50">
        <v>160.847288</v>
      </c>
      <c r="L171" s="50">
        <v>8.0423644</v>
      </c>
      <c r="M171" s="50">
        <v>20.0</v>
      </c>
      <c r="N171" s="50">
        <v>17.0852248</v>
      </c>
      <c r="O171" s="50">
        <v>13.5518915</v>
      </c>
      <c r="P171" s="50">
        <v>0.67759457</v>
      </c>
      <c r="Q171" s="50">
        <v>20.0</v>
      </c>
      <c r="R171" s="50">
        <v>5.50358351</v>
      </c>
      <c r="S171" s="50">
        <v>2.67691684</v>
      </c>
      <c r="T171" s="50">
        <v>0.1673073</v>
      </c>
      <c r="U171" s="50">
        <v>16.0</v>
      </c>
    </row>
    <row r="172">
      <c r="A172" s="50">
        <v>9.579</v>
      </c>
      <c r="B172" s="48" t="s">
        <v>329</v>
      </c>
      <c r="C172" s="50">
        <v>0.87216295</v>
      </c>
      <c r="D172" s="50">
        <v>175.26256</v>
      </c>
      <c r="E172" s="50">
        <v>34.201637</v>
      </c>
      <c r="F172" s="50">
        <v>5.35072833</v>
      </c>
      <c r="G172" s="50">
        <v>4.82072833</v>
      </c>
      <c r="H172" s="50">
        <v>1.60690944</v>
      </c>
      <c r="I172" s="50">
        <v>3.0</v>
      </c>
      <c r="J172" s="50">
        <v>134.046332</v>
      </c>
      <c r="K172" s="50">
        <v>130.159665</v>
      </c>
      <c r="L172" s="50">
        <v>5.9163484</v>
      </c>
      <c r="M172" s="50">
        <v>22.0</v>
      </c>
      <c r="N172" s="50">
        <v>14.8423122</v>
      </c>
      <c r="O172" s="50">
        <v>10.9556455</v>
      </c>
      <c r="P172" s="50">
        <v>0.49798389</v>
      </c>
      <c r="Q172" s="50">
        <v>22.0</v>
      </c>
      <c r="R172" s="50">
        <v>5.30266635</v>
      </c>
      <c r="S172" s="50">
        <v>2.29933301</v>
      </c>
      <c r="T172" s="50">
        <v>0.13525488</v>
      </c>
      <c r="U172" s="50">
        <v>17.0</v>
      </c>
    </row>
    <row r="173">
      <c r="A173" s="50">
        <v>9.292</v>
      </c>
      <c r="B173" s="48" t="s">
        <v>330</v>
      </c>
      <c r="C173" s="50">
        <v>1.00770605</v>
      </c>
      <c r="D173" s="50">
        <v>176.62947</v>
      </c>
      <c r="E173" s="50">
        <v>-40.500355</v>
      </c>
      <c r="F173" s="50">
        <v>5.35304778</v>
      </c>
      <c r="G173" s="50">
        <v>4.82304778</v>
      </c>
      <c r="H173" s="50">
        <v>1.60768259</v>
      </c>
      <c r="I173" s="50">
        <v>3.0</v>
      </c>
      <c r="J173" s="50">
        <v>137.11229</v>
      </c>
      <c r="K173" s="50">
        <v>130.22229</v>
      </c>
      <c r="L173" s="50">
        <v>3.33903308</v>
      </c>
      <c r="M173" s="50">
        <v>39.0</v>
      </c>
      <c r="N173" s="50">
        <v>17.6706163</v>
      </c>
      <c r="O173" s="50">
        <v>10.9572829</v>
      </c>
      <c r="P173" s="50">
        <v>0.28834955</v>
      </c>
      <c r="Q173" s="50">
        <v>38.0</v>
      </c>
      <c r="R173" s="50">
        <v>5.30301</v>
      </c>
      <c r="S173" s="50">
        <v>2.29967667</v>
      </c>
      <c r="T173" s="50">
        <v>0.1352751</v>
      </c>
      <c r="U173" s="50">
        <v>17.0</v>
      </c>
    </row>
    <row r="174">
      <c r="A174" s="50">
        <v>17.741</v>
      </c>
      <c r="B174" s="48" t="s">
        <v>331</v>
      </c>
      <c r="C174" s="50">
        <v>1.01723141</v>
      </c>
      <c r="D174" s="50">
        <v>176.81587</v>
      </c>
      <c r="E174" s="50">
        <v>-30.28651</v>
      </c>
      <c r="F174" s="50">
        <v>5.97194565</v>
      </c>
      <c r="G174" s="50">
        <v>5.79527898</v>
      </c>
      <c r="H174" s="50">
        <v>5.79527898</v>
      </c>
      <c r="I174" s="50">
        <v>1.0</v>
      </c>
      <c r="J174" s="50">
        <v>475.070931</v>
      </c>
      <c r="K174" s="50">
        <v>469.417598</v>
      </c>
      <c r="L174" s="50">
        <v>14.6692999</v>
      </c>
      <c r="M174" s="50">
        <v>32.0</v>
      </c>
      <c r="N174" s="50">
        <v>44.9808635</v>
      </c>
      <c r="O174" s="50">
        <v>39.5041968</v>
      </c>
      <c r="P174" s="50">
        <v>1.27432893</v>
      </c>
      <c r="Q174" s="50">
        <v>31.0</v>
      </c>
      <c r="R174" s="50">
        <v>5.3149824</v>
      </c>
      <c r="S174" s="50">
        <v>3.90164907</v>
      </c>
      <c r="T174" s="50">
        <v>0.48770613</v>
      </c>
      <c r="U174" s="50">
        <v>8.0</v>
      </c>
    </row>
    <row r="175">
      <c r="A175" s="50">
        <v>3.375</v>
      </c>
      <c r="B175" s="48" t="s">
        <v>332</v>
      </c>
      <c r="C175" s="50">
        <v>0.22143439</v>
      </c>
      <c r="D175" s="50">
        <v>176.93498</v>
      </c>
      <c r="E175" s="50">
        <v>0.8045628</v>
      </c>
      <c r="F175" s="50">
        <v>6.68126821</v>
      </c>
      <c r="G175" s="50">
        <v>5.97460154</v>
      </c>
      <c r="H175" s="50">
        <v>1.49365039</v>
      </c>
      <c r="I175" s="50">
        <v>4.0</v>
      </c>
      <c r="J175" s="50">
        <v>121.515681</v>
      </c>
      <c r="K175" s="50">
        <v>120.985681</v>
      </c>
      <c r="L175" s="50">
        <v>40.3285604</v>
      </c>
      <c r="M175" s="50">
        <v>3.0</v>
      </c>
      <c r="N175" s="50">
        <v>10.8294322</v>
      </c>
      <c r="O175" s="50">
        <v>10.2994322</v>
      </c>
      <c r="P175" s="50">
        <v>3.43314406</v>
      </c>
      <c r="Q175" s="50">
        <v>3.0</v>
      </c>
      <c r="R175" s="50">
        <v>5.46876271</v>
      </c>
      <c r="S175" s="50">
        <v>2.28876271</v>
      </c>
      <c r="T175" s="50">
        <v>0.12715348</v>
      </c>
      <c r="U175" s="50">
        <v>18.0</v>
      </c>
    </row>
    <row r="176">
      <c r="A176" s="50">
        <v>10.929</v>
      </c>
      <c r="B176" s="48" t="s">
        <v>333</v>
      </c>
      <c r="C176" s="50">
        <v>1.61245007</v>
      </c>
      <c r="D176" s="50">
        <v>177.67383</v>
      </c>
      <c r="E176" s="50">
        <v>1.7647179</v>
      </c>
      <c r="F176" s="50">
        <v>6.32734686</v>
      </c>
      <c r="G176" s="50">
        <v>5.44401352</v>
      </c>
      <c r="H176" s="50">
        <v>1.0888027</v>
      </c>
      <c r="I176" s="50">
        <v>5.0</v>
      </c>
      <c r="J176" s="50">
        <v>99.3230191</v>
      </c>
      <c r="K176" s="50">
        <v>88.1930191</v>
      </c>
      <c r="L176" s="50">
        <v>1.39988919</v>
      </c>
      <c r="M176" s="50">
        <v>63.0</v>
      </c>
      <c r="N176" s="50">
        <v>18.5466059</v>
      </c>
      <c r="O176" s="50">
        <v>7.41660594</v>
      </c>
      <c r="P176" s="50">
        <v>0.1177239</v>
      </c>
      <c r="Q176" s="50">
        <v>63.0</v>
      </c>
      <c r="R176" s="50">
        <v>5.36459406</v>
      </c>
      <c r="S176" s="50">
        <v>1.83126073</v>
      </c>
      <c r="T176" s="50">
        <v>0.09156304</v>
      </c>
      <c r="U176" s="50">
        <v>20.0</v>
      </c>
    </row>
    <row r="177">
      <c r="A177" s="50">
        <v>9.178</v>
      </c>
      <c r="B177" s="48" t="s">
        <v>334</v>
      </c>
      <c r="C177" s="50">
        <v>0.76514427</v>
      </c>
      <c r="D177" s="50">
        <v>178.24487</v>
      </c>
      <c r="E177" s="50">
        <v>37.718678</v>
      </c>
      <c r="F177" s="50">
        <v>10.7009168</v>
      </c>
      <c r="G177" s="50">
        <v>10.3475834</v>
      </c>
      <c r="H177" s="50">
        <v>5.17379172</v>
      </c>
      <c r="I177" s="50">
        <v>2.0</v>
      </c>
      <c r="J177" s="50">
        <v>853.524258</v>
      </c>
      <c r="K177" s="50">
        <v>838.154258</v>
      </c>
      <c r="L177" s="50">
        <v>9.63395699</v>
      </c>
      <c r="M177" s="50">
        <v>87.0</v>
      </c>
      <c r="N177" s="50">
        <v>85.908972</v>
      </c>
      <c r="O177" s="50">
        <v>70.7156387</v>
      </c>
      <c r="P177" s="50">
        <v>0.82227487</v>
      </c>
      <c r="Q177" s="50">
        <v>86.0</v>
      </c>
      <c r="R177" s="50">
        <v>5.51864659</v>
      </c>
      <c r="S177" s="50">
        <v>3.92864659</v>
      </c>
      <c r="T177" s="50">
        <v>0.43651629</v>
      </c>
      <c r="U177" s="50">
        <v>9.0</v>
      </c>
    </row>
    <row r="178">
      <c r="A178" s="50">
        <v>12.697</v>
      </c>
      <c r="B178" s="48" t="s">
        <v>335</v>
      </c>
      <c r="C178" s="50">
        <v>1.09798847</v>
      </c>
      <c r="D178" s="50">
        <v>180.18521</v>
      </c>
      <c r="E178" s="50">
        <v>-10.446014</v>
      </c>
      <c r="F178" s="50">
        <v>5.76106666</v>
      </c>
      <c r="G178" s="50">
        <v>5.0544</v>
      </c>
      <c r="H178" s="50">
        <v>1.2636</v>
      </c>
      <c r="I178" s="50">
        <v>4.0</v>
      </c>
      <c r="J178" s="50">
        <v>105.178267</v>
      </c>
      <c r="K178" s="50">
        <v>102.3516</v>
      </c>
      <c r="L178" s="50">
        <v>6.396975</v>
      </c>
      <c r="M178" s="50">
        <v>16.0</v>
      </c>
      <c r="N178" s="50">
        <v>11.4416132</v>
      </c>
      <c r="O178" s="50">
        <v>8.61494657</v>
      </c>
      <c r="P178" s="50">
        <v>0.53843416</v>
      </c>
      <c r="Q178" s="50">
        <v>16.0</v>
      </c>
      <c r="R178" s="50">
        <v>5.3774566</v>
      </c>
      <c r="S178" s="50">
        <v>2.02078994</v>
      </c>
      <c r="T178" s="50">
        <v>0.10635737</v>
      </c>
      <c r="U178" s="50">
        <v>19.0</v>
      </c>
    </row>
    <row r="179">
      <c r="A179" s="50">
        <v>15.177</v>
      </c>
      <c r="B179" s="48" t="s">
        <v>336</v>
      </c>
      <c r="C179" s="50">
        <v>1.16811653</v>
      </c>
      <c r="D179" s="50">
        <v>18.796337</v>
      </c>
      <c r="E179" s="50">
        <v>-45.531666</v>
      </c>
      <c r="F179" s="50">
        <v>5.91527489</v>
      </c>
      <c r="G179" s="50">
        <v>5.56194156</v>
      </c>
      <c r="H179" s="50">
        <v>2.78097078</v>
      </c>
      <c r="I179" s="50">
        <v>2.0</v>
      </c>
      <c r="J179" s="50">
        <v>465.533933</v>
      </c>
      <c r="K179" s="50">
        <v>450.517266</v>
      </c>
      <c r="L179" s="50">
        <v>5.30020313</v>
      </c>
      <c r="M179" s="50">
        <v>85.0</v>
      </c>
      <c r="N179" s="50">
        <v>52.9041472</v>
      </c>
      <c r="O179" s="50">
        <v>37.8874805</v>
      </c>
      <c r="P179" s="50">
        <v>0.44573507</v>
      </c>
      <c r="Q179" s="50">
        <v>85.0</v>
      </c>
      <c r="R179" s="50">
        <v>5.33702004</v>
      </c>
      <c r="S179" s="50">
        <v>3.04035338</v>
      </c>
      <c r="T179" s="50">
        <v>0.23387334</v>
      </c>
      <c r="U179" s="50">
        <v>13.0</v>
      </c>
    </row>
    <row r="180">
      <c r="A180" s="50">
        <v>14.937</v>
      </c>
      <c r="B180" s="48" t="s">
        <v>337</v>
      </c>
      <c r="C180" s="50">
        <v>1.10174056</v>
      </c>
      <c r="D180" s="50">
        <v>182.10341</v>
      </c>
      <c r="E180" s="50">
        <v>-24.728876</v>
      </c>
      <c r="F180" s="50">
        <v>301.694865</v>
      </c>
      <c r="G180" s="50">
        <v>290.211532</v>
      </c>
      <c r="H180" s="50">
        <v>4.46479279</v>
      </c>
      <c r="I180" s="50">
        <v>65.0</v>
      </c>
      <c r="J180" s="50">
        <v>24425.4474</v>
      </c>
      <c r="K180" s="50">
        <v>23507.1341</v>
      </c>
      <c r="L180" s="50">
        <v>4.52234207</v>
      </c>
      <c r="M180" s="50">
        <v>5198.0</v>
      </c>
      <c r="N180" s="50">
        <v>2903.81132</v>
      </c>
      <c r="O180" s="50">
        <v>1975.42799</v>
      </c>
      <c r="P180" s="50">
        <v>0.37591398</v>
      </c>
      <c r="Q180" s="50">
        <v>5255.0</v>
      </c>
      <c r="R180" s="50">
        <v>35.8713332</v>
      </c>
      <c r="S180" s="50">
        <v>24.3879999</v>
      </c>
      <c r="T180" s="50">
        <v>0.3752</v>
      </c>
      <c r="U180" s="50">
        <v>65.0</v>
      </c>
    </row>
    <row r="181">
      <c r="A181" s="50">
        <v>22.351</v>
      </c>
      <c r="B181" s="48" t="s">
        <v>338</v>
      </c>
      <c r="C181" s="50">
        <v>1.16811653</v>
      </c>
      <c r="D181" s="50">
        <v>183.79399</v>
      </c>
      <c r="E181" s="50">
        <v>-10.312401</v>
      </c>
      <c r="F181" s="50">
        <v>60.565801</v>
      </c>
      <c r="G181" s="50">
        <v>59.505801</v>
      </c>
      <c r="H181" s="50">
        <v>9.9176335</v>
      </c>
      <c r="I181" s="50">
        <v>6.0</v>
      </c>
      <c r="J181" s="50">
        <v>4897.70321</v>
      </c>
      <c r="K181" s="50">
        <v>4819.96988</v>
      </c>
      <c r="L181" s="50">
        <v>10.954477</v>
      </c>
      <c r="M181" s="50">
        <v>440.0</v>
      </c>
      <c r="N181" s="50">
        <v>482.989426</v>
      </c>
      <c r="O181" s="50">
        <v>405.256092</v>
      </c>
      <c r="P181" s="50">
        <v>0.92103657</v>
      </c>
      <c r="Q181" s="50">
        <v>440.0</v>
      </c>
      <c r="R181" s="50">
        <v>6.06316163</v>
      </c>
      <c r="S181" s="50">
        <v>5.00316163</v>
      </c>
      <c r="T181" s="50">
        <v>0.83386027</v>
      </c>
      <c r="U181" s="50">
        <v>6.0</v>
      </c>
    </row>
    <row r="182">
      <c r="A182" s="50">
        <v>18.282</v>
      </c>
      <c r="B182" s="48" t="s">
        <v>339</v>
      </c>
      <c r="C182" s="50">
        <v>1.57839306</v>
      </c>
      <c r="D182" s="50">
        <v>188.01761</v>
      </c>
      <c r="E182" s="50">
        <v>-16.196007</v>
      </c>
      <c r="F182" s="50">
        <v>3171.17492</v>
      </c>
      <c r="G182" s="50">
        <v>2994.50825</v>
      </c>
      <c r="H182" s="50">
        <v>2.99450825</v>
      </c>
      <c r="I182" s="50">
        <v>1000.0</v>
      </c>
      <c r="J182" s="50">
        <v>256859.338</v>
      </c>
      <c r="K182" s="50">
        <v>242555.168</v>
      </c>
      <c r="L182" s="50">
        <v>2.99572873</v>
      </c>
      <c r="M182" s="50">
        <v>80967.0</v>
      </c>
      <c r="N182" s="50">
        <v>34816.0385</v>
      </c>
      <c r="O182" s="50">
        <v>20384.1385</v>
      </c>
      <c r="P182" s="50">
        <v>0.2495304</v>
      </c>
      <c r="Q182" s="50">
        <v>81690.0</v>
      </c>
      <c r="R182" s="50">
        <v>429.912698</v>
      </c>
      <c r="S182" s="50">
        <v>251.656031</v>
      </c>
      <c r="T182" s="50">
        <v>0.24941133</v>
      </c>
      <c r="U182" s="50">
        <v>1009.0</v>
      </c>
    </row>
    <row r="183">
      <c r="A183" s="50">
        <v>8.44</v>
      </c>
      <c r="B183" s="48" t="s">
        <v>340</v>
      </c>
      <c r="C183" s="50">
        <v>1.16344437</v>
      </c>
      <c r="D183" s="50">
        <v>188.43561</v>
      </c>
      <c r="E183" s="50">
        <v>41.35748</v>
      </c>
      <c r="F183" s="50">
        <v>5.85405765</v>
      </c>
      <c r="G183" s="50">
        <v>5.14739098</v>
      </c>
      <c r="H183" s="50">
        <v>1.28684774</v>
      </c>
      <c r="I183" s="50">
        <v>4.0</v>
      </c>
      <c r="J183" s="50">
        <v>113.774667</v>
      </c>
      <c r="K183" s="50">
        <v>104.234667</v>
      </c>
      <c r="L183" s="50">
        <v>1.93027162</v>
      </c>
      <c r="M183" s="50">
        <v>54.0</v>
      </c>
      <c r="N183" s="50">
        <v>18.3076317</v>
      </c>
      <c r="O183" s="50">
        <v>8.76763175</v>
      </c>
      <c r="P183" s="50">
        <v>0.16236355</v>
      </c>
      <c r="Q183" s="50">
        <v>54.0</v>
      </c>
      <c r="R183" s="50">
        <v>5.41327164</v>
      </c>
      <c r="S183" s="50">
        <v>2.05660498</v>
      </c>
      <c r="T183" s="50">
        <v>0.10824237</v>
      </c>
      <c r="U183" s="50">
        <v>19.0</v>
      </c>
    </row>
    <row r="184">
      <c r="A184" s="50">
        <v>17.565</v>
      </c>
      <c r="B184" s="48" t="s">
        <v>341</v>
      </c>
      <c r="C184" s="50">
        <v>1.20916697</v>
      </c>
      <c r="D184" s="50">
        <v>191.24753</v>
      </c>
      <c r="E184" s="50">
        <v>39.278915</v>
      </c>
      <c r="F184" s="50">
        <v>6.96009824</v>
      </c>
      <c r="G184" s="50">
        <v>6.78343157</v>
      </c>
      <c r="H184" s="50">
        <v>6.78343157</v>
      </c>
      <c r="I184" s="50">
        <v>1.0</v>
      </c>
      <c r="J184" s="50">
        <v>561.294624</v>
      </c>
      <c r="K184" s="50">
        <v>549.457957</v>
      </c>
      <c r="L184" s="50">
        <v>8.20086503</v>
      </c>
      <c r="M184" s="50">
        <v>67.0</v>
      </c>
      <c r="N184" s="50">
        <v>57.882839</v>
      </c>
      <c r="O184" s="50">
        <v>46.222839</v>
      </c>
      <c r="P184" s="50">
        <v>0.70034604</v>
      </c>
      <c r="Q184" s="50">
        <v>66.0</v>
      </c>
      <c r="R184" s="50">
        <v>5.231233</v>
      </c>
      <c r="S184" s="50">
        <v>3.99456633</v>
      </c>
      <c r="T184" s="50">
        <v>0.57065233</v>
      </c>
      <c r="U184" s="50">
        <v>7.0</v>
      </c>
    </row>
    <row r="185">
      <c r="A185" s="50">
        <v>17.1</v>
      </c>
      <c r="B185" s="48" t="s">
        <v>342</v>
      </c>
      <c r="C185" s="50">
        <v>0.92293165</v>
      </c>
      <c r="D185" s="50">
        <v>192.19603</v>
      </c>
      <c r="E185" s="50">
        <v>24.840225</v>
      </c>
      <c r="F185" s="50">
        <v>8.80716389</v>
      </c>
      <c r="G185" s="50">
        <v>8.45383056</v>
      </c>
      <c r="H185" s="50">
        <v>4.22691528</v>
      </c>
      <c r="I185" s="50">
        <v>2.0</v>
      </c>
      <c r="J185" s="50">
        <v>346.443471</v>
      </c>
      <c r="K185" s="50">
        <v>342.380138</v>
      </c>
      <c r="L185" s="50">
        <v>14.8860929</v>
      </c>
      <c r="M185" s="50">
        <v>23.0</v>
      </c>
      <c r="N185" s="50">
        <v>32.8766652</v>
      </c>
      <c r="O185" s="50">
        <v>28.8133319</v>
      </c>
      <c r="P185" s="50">
        <v>1.25275356</v>
      </c>
      <c r="Q185" s="50">
        <v>23.0</v>
      </c>
      <c r="R185" s="50">
        <v>5.32386814</v>
      </c>
      <c r="S185" s="50">
        <v>3.55720147</v>
      </c>
      <c r="T185" s="50">
        <v>0.35572015</v>
      </c>
      <c r="U185" s="50">
        <v>10.0</v>
      </c>
    </row>
    <row r="186">
      <c r="A186" s="50">
        <v>9.129</v>
      </c>
      <c r="B186" s="48" t="s">
        <v>343</v>
      </c>
      <c r="C186" s="50">
        <v>1.05122402</v>
      </c>
      <c r="D186" s="50">
        <v>197.9683</v>
      </c>
      <c r="E186" s="50">
        <v>27.878183</v>
      </c>
      <c r="F186" s="50">
        <v>7.08417188</v>
      </c>
      <c r="G186" s="50">
        <v>6.55417188</v>
      </c>
      <c r="H186" s="50">
        <v>2.18472396</v>
      </c>
      <c r="I186" s="50">
        <v>3.0</v>
      </c>
      <c r="J186" s="50">
        <v>189.152641</v>
      </c>
      <c r="K186" s="50">
        <v>176.962641</v>
      </c>
      <c r="L186" s="50">
        <v>2.56467595</v>
      </c>
      <c r="M186" s="50">
        <v>69.0</v>
      </c>
      <c r="N186" s="50">
        <v>27.0735333</v>
      </c>
      <c r="O186" s="50">
        <v>14.8835333</v>
      </c>
      <c r="P186" s="50">
        <v>0.21570338</v>
      </c>
      <c r="Q186" s="50">
        <v>69.0</v>
      </c>
      <c r="R186" s="50">
        <v>5.40620987</v>
      </c>
      <c r="S186" s="50">
        <v>2.75620987</v>
      </c>
      <c r="T186" s="50">
        <v>0.18374732</v>
      </c>
      <c r="U186" s="50">
        <v>15.0</v>
      </c>
    </row>
    <row r="187">
      <c r="A187" s="50">
        <v>20.295</v>
      </c>
      <c r="B187" s="48" t="s">
        <v>346</v>
      </c>
      <c r="C187" s="50">
        <v>1.84863583</v>
      </c>
      <c r="D187" s="50">
        <v>198.01328</v>
      </c>
      <c r="E187" s="50">
        <v>-37.80302</v>
      </c>
      <c r="F187" s="50">
        <v>5.81328459</v>
      </c>
      <c r="G187" s="50">
        <v>5.28328459</v>
      </c>
      <c r="H187" s="50">
        <v>1.76109486</v>
      </c>
      <c r="I187" s="50">
        <v>3.0</v>
      </c>
      <c r="J187" s="50">
        <v>147.948684</v>
      </c>
      <c r="K187" s="50">
        <v>142.648684</v>
      </c>
      <c r="L187" s="50">
        <v>4.75495613</v>
      </c>
      <c r="M187" s="50">
        <v>30.0</v>
      </c>
      <c r="N187" s="50">
        <v>17.3023301</v>
      </c>
      <c r="O187" s="50">
        <v>12.0023301</v>
      </c>
      <c r="P187" s="50">
        <v>0.40007767</v>
      </c>
      <c r="Q187" s="50">
        <v>30.0</v>
      </c>
      <c r="R187" s="50">
        <v>5.1974973</v>
      </c>
      <c r="S187" s="50">
        <v>2.37083063</v>
      </c>
      <c r="T187" s="50">
        <v>0.14817691</v>
      </c>
      <c r="U187" s="50">
        <v>16.0</v>
      </c>
    </row>
    <row r="188">
      <c r="A188" s="50">
        <v>18.177</v>
      </c>
      <c r="B188" s="48" t="s">
        <v>349</v>
      </c>
      <c r="C188" s="50">
        <v>1.52225981</v>
      </c>
      <c r="D188" s="50">
        <v>198.5631</v>
      </c>
      <c r="E188" s="50">
        <v>-59.103233</v>
      </c>
      <c r="F188" s="50">
        <v>55.1624352</v>
      </c>
      <c r="G188" s="50">
        <v>52.8657686</v>
      </c>
      <c r="H188" s="50">
        <v>4.06659758</v>
      </c>
      <c r="I188" s="50">
        <v>13.0</v>
      </c>
      <c r="J188" s="50">
        <v>4458.44059</v>
      </c>
      <c r="K188" s="50">
        <v>4282.12725</v>
      </c>
      <c r="L188" s="50">
        <v>4.29070867</v>
      </c>
      <c r="M188" s="50">
        <v>998.0</v>
      </c>
      <c r="N188" s="50">
        <v>536.534545</v>
      </c>
      <c r="O188" s="50">
        <v>360.044545</v>
      </c>
      <c r="P188" s="50">
        <v>0.36040495</v>
      </c>
      <c r="Q188" s="50">
        <v>999.0</v>
      </c>
      <c r="R188" s="50">
        <v>6.74166105</v>
      </c>
      <c r="S188" s="50">
        <v>4.44499438</v>
      </c>
      <c r="T188" s="50">
        <v>0.34192264</v>
      </c>
      <c r="U188" s="50">
        <v>13.0</v>
      </c>
    </row>
    <row r="189">
      <c r="A189" s="50">
        <v>17.538</v>
      </c>
      <c r="B189" s="48" t="s">
        <v>350</v>
      </c>
      <c r="C189" s="50">
        <v>1.29046342</v>
      </c>
      <c r="D189" s="50">
        <v>199.19382</v>
      </c>
      <c r="E189" s="50">
        <v>9.424156</v>
      </c>
      <c r="F189" s="50">
        <v>8.4923511</v>
      </c>
      <c r="G189" s="50">
        <v>8.13901776</v>
      </c>
      <c r="H189" s="50">
        <v>4.06950888</v>
      </c>
      <c r="I189" s="50">
        <v>2.0</v>
      </c>
      <c r="J189" s="50">
        <v>678.517106</v>
      </c>
      <c r="K189" s="50">
        <v>659.260439</v>
      </c>
      <c r="L189" s="50">
        <v>6.04826091</v>
      </c>
      <c r="M189" s="50">
        <v>109.0</v>
      </c>
      <c r="N189" s="50">
        <v>74.6976567</v>
      </c>
      <c r="O189" s="50">
        <v>55.44099</v>
      </c>
      <c r="P189" s="50">
        <v>0.50863294</v>
      </c>
      <c r="Q189" s="50">
        <v>109.0</v>
      </c>
      <c r="R189" s="50">
        <v>5.18895</v>
      </c>
      <c r="S189" s="50">
        <v>3.42228334</v>
      </c>
      <c r="T189" s="50">
        <v>0.34222833</v>
      </c>
      <c r="U189" s="50">
        <v>10.0</v>
      </c>
    </row>
    <row r="190">
      <c r="A190" s="50">
        <v>10.985</v>
      </c>
      <c r="B190" s="48" t="s">
        <v>351</v>
      </c>
      <c r="C190" s="50">
        <v>0.7070346</v>
      </c>
      <c r="D190" s="50">
        <v>199.21272</v>
      </c>
      <c r="E190" s="50">
        <v>17.017183</v>
      </c>
      <c r="F190" s="50">
        <v>6.51457296</v>
      </c>
      <c r="G190" s="50">
        <v>6.16123962</v>
      </c>
      <c r="H190" s="50">
        <v>3.08061981</v>
      </c>
      <c r="I190" s="50">
        <v>2.0</v>
      </c>
      <c r="J190" s="50">
        <v>252.886871</v>
      </c>
      <c r="K190" s="50">
        <v>249.530205</v>
      </c>
      <c r="L190" s="50">
        <v>13.1331687</v>
      </c>
      <c r="M190" s="50">
        <v>19.0</v>
      </c>
      <c r="N190" s="50">
        <v>24.3893694</v>
      </c>
      <c r="O190" s="50">
        <v>21.0327027</v>
      </c>
      <c r="P190" s="50">
        <v>1.10698435</v>
      </c>
      <c r="Q190" s="50">
        <v>19.0</v>
      </c>
      <c r="R190" s="50">
        <v>5.23595596</v>
      </c>
      <c r="S190" s="50">
        <v>3.11595596</v>
      </c>
      <c r="T190" s="50">
        <v>0.259663</v>
      </c>
      <c r="U190" s="50">
        <v>12.0</v>
      </c>
    </row>
    <row r="191">
      <c r="A191" s="50">
        <v>8.555</v>
      </c>
      <c r="B191" s="48" t="s">
        <v>352</v>
      </c>
      <c r="C191" s="50">
        <v>1.05297881</v>
      </c>
      <c r="D191" s="50">
        <v>199.60132</v>
      </c>
      <c r="E191" s="50">
        <v>-18.311195</v>
      </c>
      <c r="F191" s="50">
        <v>5.31828027</v>
      </c>
      <c r="G191" s="50">
        <v>4.43494694</v>
      </c>
      <c r="H191" s="50">
        <v>0.88698939</v>
      </c>
      <c r="I191" s="50">
        <v>5.0</v>
      </c>
      <c r="J191" s="50">
        <v>75.5561404</v>
      </c>
      <c r="K191" s="50">
        <v>71.8461404</v>
      </c>
      <c r="L191" s="50">
        <v>3.42124478</v>
      </c>
      <c r="M191" s="50">
        <v>21.0</v>
      </c>
      <c r="N191" s="50">
        <v>9.75736129</v>
      </c>
      <c r="O191" s="50">
        <v>6.04736129</v>
      </c>
      <c r="P191" s="50">
        <v>0.28796959</v>
      </c>
      <c r="Q191" s="50">
        <v>21.0</v>
      </c>
      <c r="R191" s="50">
        <v>5.27783441</v>
      </c>
      <c r="S191" s="50">
        <v>1.56783441</v>
      </c>
      <c r="T191" s="50">
        <v>0.07465878</v>
      </c>
      <c r="U191" s="50">
        <v>21.0</v>
      </c>
    </row>
    <row r="192">
      <c r="A192" s="50">
        <v>20.909</v>
      </c>
      <c r="B192" s="48" t="s">
        <v>354</v>
      </c>
      <c r="C192" s="50">
        <v>0.92182155</v>
      </c>
      <c r="D192" s="50">
        <v>201.4994</v>
      </c>
      <c r="E192" s="50">
        <v>63.261276</v>
      </c>
      <c r="F192" s="50">
        <v>8.85833507</v>
      </c>
      <c r="G192" s="50">
        <v>8.50500173</v>
      </c>
      <c r="H192" s="50">
        <v>4.25250087</v>
      </c>
      <c r="I192" s="50">
        <v>2.0</v>
      </c>
      <c r="J192" s="50">
        <v>347.10257</v>
      </c>
      <c r="K192" s="50">
        <v>344.45257</v>
      </c>
      <c r="L192" s="50">
        <v>22.9635047</v>
      </c>
      <c r="M192" s="50">
        <v>15.0</v>
      </c>
      <c r="N192" s="50">
        <v>31.6392037</v>
      </c>
      <c r="O192" s="50">
        <v>28.9892037</v>
      </c>
      <c r="P192" s="50">
        <v>1.93261358</v>
      </c>
      <c r="Q192" s="50">
        <v>15.0</v>
      </c>
      <c r="R192" s="50">
        <v>5.34558071</v>
      </c>
      <c r="S192" s="50">
        <v>3.57891404</v>
      </c>
      <c r="T192" s="50">
        <v>0.3578914</v>
      </c>
      <c r="U192" s="50">
        <v>10.0</v>
      </c>
    </row>
    <row r="193">
      <c r="A193" s="50">
        <v>17.91</v>
      </c>
      <c r="B193" s="48" t="s">
        <v>356</v>
      </c>
      <c r="C193" s="50">
        <v>1.55543303</v>
      </c>
      <c r="D193" s="50">
        <v>202.10754</v>
      </c>
      <c r="E193" s="50">
        <v>13.778788</v>
      </c>
      <c r="F193" s="50">
        <v>5.17915148</v>
      </c>
      <c r="G193" s="50">
        <v>4.82581814</v>
      </c>
      <c r="H193" s="50">
        <v>2.41290907</v>
      </c>
      <c r="I193" s="50">
        <v>2.0</v>
      </c>
      <c r="J193" s="50">
        <v>200.568968</v>
      </c>
      <c r="K193" s="50">
        <v>195.445635</v>
      </c>
      <c r="L193" s="50">
        <v>6.73950465</v>
      </c>
      <c r="M193" s="50">
        <v>29.0</v>
      </c>
      <c r="N193" s="50">
        <v>21.5705995</v>
      </c>
      <c r="O193" s="50">
        <v>16.4472662</v>
      </c>
      <c r="P193" s="50">
        <v>0.56714711</v>
      </c>
      <c r="Q193" s="50">
        <v>29.0</v>
      </c>
      <c r="R193" s="50">
        <v>5.3160707</v>
      </c>
      <c r="S193" s="50">
        <v>2.84273737</v>
      </c>
      <c r="T193" s="50">
        <v>0.20305267</v>
      </c>
      <c r="U193" s="50">
        <v>14.0</v>
      </c>
    </row>
    <row r="194">
      <c r="A194" s="50">
        <v>15.694</v>
      </c>
      <c r="B194" s="48" t="s">
        <v>357</v>
      </c>
      <c r="C194" s="50">
        <v>0.8294562</v>
      </c>
      <c r="D194" s="50">
        <v>205.26738</v>
      </c>
      <c r="E194" s="50">
        <v>-34.464157</v>
      </c>
      <c r="F194" s="50">
        <v>5.28850774</v>
      </c>
      <c r="G194" s="50">
        <v>5.11184107</v>
      </c>
      <c r="H194" s="50">
        <v>5.11184107</v>
      </c>
      <c r="I194" s="50">
        <v>1.0</v>
      </c>
      <c r="J194" s="50">
        <v>417.769127</v>
      </c>
      <c r="K194" s="50">
        <v>414.059127</v>
      </c>
      <c r="L194" s="50">
        <v>19.7171013</v>
      </c>
      <c r="M194" s="50">
        <v>21.0</v>
      </c>
      <c r="N194" s="50">
        <v>38.5884581</v>
      </c>
      <c r="O194" s="50">
        <v>34.8784581</v>
      </c>
      <c r="P194" s="50">
        <v>1.66087896</v>
      </c>
      <c r="Q194" s="50">
        <v>21.0</v>
      </c>
      <c r="R194" s="50">
        <v>5.46538423</v>
      </c>
      <c r="S194" s="50">
        <v>3.87538423</v>
      </c>
      <c r="T194" s="50">
        <v>0.43059825</v>
      </c>
      <c r="U194" s="50">
        <v>9.0</v>
      </c>
    </row>
    <row r="195">
      <c r="A195" s="50">
        <v>25.594</v>
      </c>
      <c r="B195" s="48" t="s">
        <v>358</v>
      </c>
      <c r="C195" s="50">
        <v>1.57839306</v>
      </c>
      <c r="D195" s="50">
        <v>21.563591</v>
      </c>
      <c r="E195" s="50">
        <v>19.172346</v>
      </c>
      <c r="F195" s="50">
        <v>4455.78422</v>
      </c>
      <c r="G195" s="50">
        <v>4340.59755</v>
      </c>
      <c r="H195" s="50">
        <v>6.65735821</v>
      </c>
      <c r="I195" s="50">
        <v>652.0</v>
      </c>
      <c r="J195" s="50">
        <v>360909.865</v>
      </c>
      <c r="K195" s="50">
        <v>351588.402</v>
      </c>
      <c r="L195" s="50">
        <v>6.66354077</v>
      </c>
      <c r="M195" s="50">
        <v>52763.0</v>
      </c>
      <c r="N195" s="50">
        <v>38946.3019</v>
      </c>
      <c r="O195" s="50">
        <v>29548.8719</v>
      </c>
      <c r="P195" s="50">
        <v>0.55550302</v>
      </c>
      <c r="Q195" s="50">
        <v>53193.0</v>
      </c>
      <c r="R195" s="50">
        <v>480.870888</v>
      </c>
      <c r="S195" s="50">
        <v>364.800888</v>
      </c>
      <c r="T195" s="50">
        <v>0.55525249</v>
      </c>
      <c r="U195" s="50">
        <v>657.0</v>
      </c>
    </row>
    <row r="196">
      <c r="A196" s="50">
        <v>19.402</v>
      </c>
      <c r="B196" s="48" t="s">
        <v>360</v>
      </c>
      <c r="C196" s="50">
        <v>1.75071318</v>
      </c>
      <c r="D196" s="50">
        <v>206.42186</v>
      </c>
      <c r="E196" s="50">
        <v>-33.04372</v>
      </c>
      <c r="F196" s="50">
        <v>2381.24273</v>
      </c>
      <c r="G196" s="50">
        <v>2255.63273</v>
      </c>
      <c r="H196" s="50">
        <v>3.17247922</v>
      </c>
      <c r="I196" s="50">
        <v>711.0</v>
      </c>
      <c r="J196" s="50">
        <v>192873.064</v>
      </c>
      <c r="K196" s="50">
        <v>182706.251</v>
      </c>
      <c r="L196" s="50">
        <v>3.1748497</v>
      </c>
      <c r="M196" s="50">
        <v>57548.0</v>
      </c>
      <c r="N196" s="50">
        <v>25597.6419</v>
      </c>
      <c r="O196" s="50">
        <v>15355.2153</v>
      </c>
      <c r="P196" s="50">
        <v>0.26485469</v>
      </c>
      <c r="Q196" s="50">
        <v>57976.0</v>
      </c>
      <c r="R196" s="50">
        <v>316.063892</v>
      </c>
      <c r="S196" s="50">
        <v>189.570559</v>
      </c>
      <c r="T196" s="50">
        <v>0.26476335</v>
      </c>
      <c r="U196" s="50">
        <v>716.0</v>
      </c>
    </row>
    <row r="197">
      <c r="A197" s="50">
        <v>5.435</v>
      </c>
      <c r="B197" s="48" t="s">
        <v>361</v>
      </c>
      <c r="C197" s="50">
        <v>0.4571753</v>
      </c>
      <c r="D197" s="50">
        <v>206.4324</v>
      </c>
      <c r="E197" s="50">
        <v>14.89152</v>
      </c>
      <c r="F197" s="50">
        <v>6.27127103</v>
      </c>
      <c r="G197" s="50">
        <v>5.56460437</v>
      </c>
      <c r="H197" s="50">
        <v>1.39115109</v>
      </c>
      <c r="I197" s="50">
        <v>4.0</v>
      </c>
      <c r="J197" s="50">
        <v>113.566572</v>
      </c>
      <c r="K197" s="50">
        <v>112.683238</v>
      </c>
      <c r="L197" s="50">
        <v>22.5366477</v>
      </c>
      <c r="M197" s="50">
        <v>5.0</v>
      </c>
      <c r="N197" s="50">
        <v>10.4621625</v>
      </c>
      <c r="O197" s="50">
        <v>9.5788292</v>
      </c>
      <c r="P197" s="50">
        <v>1.91576584</v>
      </c>
      <c r="Q197" s="50">
        <v>5.0</v>
      </c>
      <c r="R197" s="50">
        <v>5.30862871</v>
      </c>
      <c r="S197" s="50">
        <v>2.12862871</v>
      </c>
      <c r="T197" s="50">
        <v>0.11825715</v>
      </c>
      <c r="U197" s="50">
        <v>18.0</v>
      </c>
    </row>
    <row r="198">
      <c r="A198" s="50">
        <v>11.342</v>
      </c>
      <c r="B198" s="48" t="s">
        <v>362</v>
      </c>
      <c r="C198" s="50">
        <v>2.1664353</v>
      </c>
      <c r="D198" s="50">
        <v>208.67116</v>
      </c>
      <c r="E198" s="50">
        <v>18.397717</v>
      </c>
      <c r="F198" s="50">
        <v>5.87740062</v>
      </c>
      <c r="G198" s="50">
        <v>4.81740062</v>
      </c>
      <c r="H198" s="50">
        <v>0.8029001</v>
      </c>
      <c r="I198" s="50">
        <v>6.0</v>
      </c>
      <c r="J198" s="50">
        <v>311.7263</v>
      </c>
      <c r="K198" s="50">
        <v>260.139634</v>
      </c>
      <c r="L198" s="50">
        <v>0.89088916</v>
      </c>
      <c r="M198" s="50">
        <v>292.0</v>
      </c>
      <c r="N198" s="50">
        <v>73.2852308</v>
      </c>
      <c r="O198" s="50">
        <v>21.8752308</v>
      </c>
      <c r="P198" s="50">
        <v>0.07517261</v>
      </c>
      <c r="Q198" s="50">
        <v>291.0</v>
      </c>
      <c r="R198" s="50">
        <v>5.37202184</v>
      </c>
      <c r="S198" s="50">
        <v>1.48535518</v>
      </c>
      <c r="T198" s="50">
        <v>0.06751614</v>
      </c>
      <c r="U198" s="50">
        <v>22.0</v>
      </c>
    </row>
    <row r="199">
      <c r="A199" s="50">
        <v>10.078</v>
      </c>
      <c r="B199" s="48" t="s">
        <v>366</v>
      </c>
      <c r="C199" s="50">
        <v>0.73546919</v>
      </c>
      <c r="D199" s="50">
        <v>209.38358</v>
      </c>
      <c r="E199" s="50">
        <v>61.492863</v>
      </c>
      <c r="F199" s="50">
        <v>6.69991085</v>
      </c>
      <c r="G199" s="50">
        <v>5.99324419</v>
      </c>
      <c r="H199" s="50">
        <v>1.49831105</v>
      </c>
      <c r="I199" s="50">
        <v>4.0</v>
      </c>
      <c r="J199" s="50">
        <v>123.306528</v>
      </c>
      <c r="K199" s="50">
        <v>121.363195</v>
      </c>
      <c r="L199" s="50">
        <v>11.0330177</v>
      </c>
      <c r="M199" s="50">
        <v>11.0</v>
      </c>
      <c r="N199" s="50">
        <v>12.1812858</v>
      </c>
      <c r="O199" s="50">
        <v>10.2379524</v>
      </c>
      <c r="P199" s="50">
        <v>0.93072295</v>
      </c>
      <c r="Q199" s="50">
        <v>11.0</v>
      </c>
      <c r="R199" s="50">
        <v>5.45510054</v>
      </c>
      <c r="S199" s="50">
        <v>2.27510054</v>
      </c>
      <c r="T199" s="50">
        <v>0.12639447</v>
      </c>
      <c r="U199" s="50">
        <v>18.0</v>
      </c>
    </row>
    <row r="200">
      <c r="A200" s="50">
        <v>20.719</v>
      </c>
      <c r="B200" s="48" t="s">
        <v>367</v>
      </c>
      <c r="C200" s="50">
        <v>1.04892826</v>
      </c>
      <c r="D200" s="50">
        <v>213.9112</v>
      </c>
      <c r="E200" s="50">
        <v>-45.000755</v>
      </c>
      <c r="F200" s="50">
        <v>13.8789395</v>
      </c>
      <c r="G200" s="50">
        <v>13.7022729</v>
      </c>
      <c r="H200" s="50">
        <v>13.7022729</v>
      </c>
      <c r="I200" s="50">
        <v>1.0</v>
      </c>
      <c r="J200" s="50">
        <v>1122.95744</v>
      </c>
      <c r="K200" s="50">
        <v>1109.8841</v>
      </c>
      <c r="L200" s="50">
        <v>14.9984338</v>
      </c>
      <c r="M200" s="50">
        <v>74.0</v>
      </c>
      <c r="N200" s="50">
        <v>106.431441</v>
      </c>
      <c r="O200" s="50">
        <v>93.3581072</v>
      </c>
      <c r="P200" s="50">
        <v>1.26159604</v>
      </c>
      <c r="Q200" s="50">
        <v>74.0</v>
      </c>
      <c r="R200" s="50">
        <v>5.31694357</v>
      </c>
      <c r="S200" s="50">
        <v>4.6102769</v>
      </c>
      <c r="T200" s="50">
        <v>1.15256922</v>
      </c>
      <c r="U200" s="50">
        <v>4.0</v>
      </c>
    </row>
    <row r="201">
      <c r="A201" s="50">
        <v>11.841</v>
      </c>
      <c r="B201" s="48" t="s">
        <v>369</v>
      </c>
      <c r="C201" s="50">
        <v>0.74822771</v>
      </c>
      <c r="D201" s="50">
        <v>214.77014</v>
      </c>
      <c r="E201" s="50">
        <v>-59.379036</v>
      </c>
      <c r="F201" s="50">
        <v>6.36592594</v>
      </c>
      <c r="G201" s="50">
        <v>5.65925927</v>
      </c>
      <c r="H201" s="50">
        <v>1.41481482</v>
      </c>
      <c r="I201" s="50">
        <v>4.0</v>
      </c>
      <c r="J201" s="50">
        <v>115.66</v>
      </c>
      <c r="K201" s="50">
        <v>114.6</v>
      </c>
      <c r="L201" s="50">
        <v>19.1</v>
      </c>
      <c r="M201" s="50">
        <v>6.0</v>
      </c>
      <c r="N201" s="50">
        <v>10.7245718</v>
      </c>
      <c r="O201" s="50">
        <v>9.66457178</v>
      </c>
      <c r="P201" s="50">
        <v>1.61076196</v>
      </c>
      <c r="Q201" s="50">
        <v>6.0</v>
      </c>
      <c r="R201" s="50">
        <v>5.32768262</v>
      </c>
      <c r="S201" s="50">
        <v>2.14768262</v>
      </c>
      <c r="T201" s="50">
        <v>0.1193157</v>
      </c>
      <c r="U201" s="50">
        <v>18.0</v>
      </c>
    </row>
    <row r="202">
      <c r="A202" s="50">
        <v>17.439</v>
      </c>
      <c r="B202" s="48" t="s">
        <v>371</v>
      </c>
      <c r="C202" s="50">
        <v>1.01753755</v>
      </c>
      <c r="D202" s="50">
        <v>215.81369</v>
      </c>
      <c r="E202" s="50">
        <v>1.241569</v>
      </c>
      <c r="F202" s="50">
        <v>5.57469929</v>
      </c>
      <c r="G202" s="50">
        <v>5.39803262</v>
      </c>
      <c r="H202" s="50">
        <v>5.39803262</v>
      </c>
      <c r="I202" s="50">
        <v>1.0</v>
      </c>
      <c r="J202" s="50">
        <v>443.953975</v>
      </c>
      <c r="K202" s="50">
        <v>437.240642</v>
      </c>
      <c r="L202" s="50">
        <v>11.5063327</v>
      </c>
      <c r="M202" s="50">
        <v>38.0</v>
      </c>
      <c r="N202" s="50">
        <v>43.5052</v>
      </c>
      <c r="O202" s="50">
        <v>36.7918667</v>
      </c>
      <c r="P202" s="50">
        <v>0.96820702</v>
      </c>
      <c r="Q202" s="50">
        <v>38.0</v>
      </c>
      <c r="R202" s="50">
        <v>5.67798519</v>
      </c>
      <c r="S202" s="50">
        <v>4.08798519</v>
      </c>
      <c r="T202" s="50">
        <v>0.45422058</v>
      </c>
      <c r="U202" s="50">
        <v>9.0</v>
      </c>
    </row>
    <row r="203">
      <c r="A203" s="50">
        <v>1.301</v>
      </c>
      <c r="B203" s="48" t="s">
        <v>373</v>
      </c>
      <c r="C203" s="50">
        <v>0.18139463</v>
      </c>
      <c r="D203" s="50">
        <v>217.42896</v>
      </c>
      <c r="E203" s="50">
        <v>-62.679485</v>
      </c>
      <c r="F203" s="50">
        <v>5.37187173</v>
      </c>
      <c r="G203" s="50">
        <v>3.07520506</v>
      </c>
      <c r="H203" s="50">
        <v>0.23655424</v>
      </c>
      <c r="I203" s="50">
        <v>13.0</v>
      </c>
      <c r="J203" s="50">
        <v>19.5142264</v>
      </c>
      <c r="K203" s="50">
        <v>19.1608931</v>
      </c>
      <c r="L203" s="50">
        <v>9.58044653</v>
      </c>
      <c r="M203" s="50">
        <v>2.0</v>
      </c>
      <c r="N203" s="50">
        <v>5.95845753</v>
      </c>
      <c r="O203" s="50">
        <v>4.89845753</v>
      </c>
      <c r="P203" s="50">
        <v>0.81640959</v>
      </c>
      <c r="Q203" s="50">
        <v>6.0</v>
      </c>
      <c r="R203" s="50">
        <v>5.31427306</v>
      </c>
      <c r="S203" s="50">
        <v>0.54427306</v>
      </c>
      <c r="T203" s="50">
        <v>0.02015826</v>
      </c>
      <c r="U203" s="50">
        <v>27.0</v>
      </c>
    </row>
    <row r="204">
      <c r="A204" s="50">
        <v>13.243</v>
      </c>
      <c r="B204" s="48" t="s">
        <v>374</v>
      </c>
      <c r="C204" s="50">
        <v>0.66307768</v>
      </c>
      <c r="D204" s="50">
        <v>218.37029</v>
      </c>
      <c r="E204" s="50">
        <v>52.90879</v>
      </c>
      <c r="F204" s="50">
        <v>10.3148647</v>
      </c>
      <c r="G204" s="50">
        <v>9.96153132</v>
      </c>
      <c r="H204" s="50">
        <v>4.98076566</v>
      </c>
      <c r="I204" s="50">
        <v>2.0</v>
      </c>
      <c r="J204" s="50">
        <v>406.268685</v>
      </c>
      <c r="K204" s="50">
        <v>403.442019</v>
      </c>
      <c r="L204" s="50">
        <v>25.2151262</v>
      </c>
      <c r="M204" s="50">
        <v>16.0</v>
      </c>
      <c r="N204" s="50">
        <v>36.6862742</v>
      </c>
      <c r="O204" s="50">
        <v>34.0362742</v>
      </c>
      <c r="P204" s="50">
        <v>2.26908495</v>
      </c>
      <c r="Q204" s="50">
        <v>15.0</v>
      </c>
      <c r="R204" s="50">
        <v>5.37180825</v>
      </c>
      <c r="S204" s="50">
        <v>3.78180825</v>
      </c>
      <c r="T204" s="50">
        <v>0.42020092</v>
      </c>
      <c r="U204" s="50">
        <v>9.0</v>
      </c>
    </row>
    <row r="205">
      <c r="A205" s="50">
        <v>15.658</v>
      </c>
      <c r="B205" s="48" t="s">
        <v>375</v>
      </c>
      <c r="C205" s="50">
        <v>1.4472418</v>
      </c>
      <c r="D205" s="50">
        <v>218.67007</v>
      </c>
      <c r="E205" s="50">
        <v>29.74513</v>
      </c>
      <c r="F205" s="50">
        <v>42.4519863</v>
      </c>
      <c r="G205" s="50">
        <v>40.3319863</v>
      </c>
      <c r="H205" s="50">
        <v>3.36099885</v>
      </c>
      <c r="I205" s="50">
        <v>12.0</v>
      </c>
      <c r="J205" s="50">
        <v>3433.48755</v>
      </c>
      <c r="K205" s="50">
        <v>3266.89089</v>
      </c>
      <c r="L205" s="50">
        <v>3.46435937</v>
      </c>
      <c r="M205" s="50">
        <v>943.0</v>
      </c>
      <c r="N205" s="50">
        <v>442.427702</v>
      </c>
      <c r="O205" s="50">
        <v>274.594368</v>
      </c>
      <c r="P205" s="50">
        <v>0.2890467</v>
      </c>
      <c r="Q205" s="50">
        <v>950.0</v>
      </c>
      <c r="R205" s="50">
        <v>5.51005393</v>
      </c>
      <c r="S205" s="50">
        <v>3.39005393</v>
      </c>
      <c r="T205" s="50">
        <v>0.28250449</v>
      </c>
      <c r="U205" s="50">
        <v>12.0</v>
      </c>
    </row>
    <row r="206">
      <c r="A206" s="50">
        <v>1.338</v>
      </c>
      <c r="B206" s="48" t="s">
        <v>376</v>
      </c>
      <c r="C206" s="50">
        <v>1.17039895</v>
      </c>
      <c r="D206" s="50">
        <v>219.90207</v>
      </c>
      <c r="E206" s="50">
        <v>-60.833973</v>
      </c>
      <c r="F206" s="50">
        <v>5.3027913</v>
      </c>
      <c r="G206" s="50">
        <v>0.5327913</v>
      </c>
      <c r="H206" s="50">
        <v>0.01973301</v>
      </c>
      <c r="I206" s="50">
        <v>27.0</v>
      </c>
      <c r="J206" s="50">
        <v>7.42837389</v>
      </c>
      <c r="K206" s="50">
        <v>1.59837389</v>
      </c>
      <c r="L206" s="50">
        <v>0.04843557</v>
      </c>
      <c r="M206" s="50">
        <v>33.0</v>
      </c>
      <c r="N206" s="50">
        <v>5.96445838</v>
      </c>
      <c r="O206" s="50">
        <v>0.13445838</v>
      </c>
      <c r="P206" s="50">
        <v>0.0040745</v>
      </c>
      <c r="Q206" s="50">
        <v>33.0</v>
      </c>
      <c r="R206" s="50">
        <v>5.3497994</v>
      </c>
      <c r="S206" s="50">
        <v>0.0497994</v>
      </c>
      <c r="T206" s="50">
        <v>0.00165998</v>
      </c>
      <c r="U206" s="50">
        <v>30.0</v>
      </c>
    </row>
    <row r="207">
      <c r="A207" s="50">
        <v>16.57</v>
      </c>
      <c r="B207" s="48" t="s">
        <v>378</v>
      </c>
      <c r="C207" s="50">
        <v>1.74497915</v>
      </c>
      <c r="D207" s="50">
        <v>220.62675</v>
      </c>
      <c r="E207" s="50">
        <v>-64.975136</v>
      </c>
      <c r="F207" s="50">
        <v>104.729303</v>
      </c>
      <c r="G207" s="50">
        <v>96.6026358</v>
      </c>
      <c r="H207" s="50">
        <v>2.1000573</v>
      </c>
      <c r="I207" s="50">
        <v>46.0</v>
      </c>
      <c r="J207" s="50">
        <v>8477.06684</v>
      </c>
      <c r="K207" s="50">
        <v>7824.8135</v>
      </c>
      <c r="L207" s="50">
        <v>2.11939694</v>
      </c>
      <c r="M207" s="50">
        <v>3692.0</v>
      </c>
      <c r="N207" s="50">
        <v>1322.10948</v>
      </c>
      <c r="O207" s="50">
        <v>657.312813</v>
      </c>
      <c r="P207" s="50">
        <v>0.17467787</v>
      </c>
      <c r="Q207" s="50">
        <v>3763.0</v>
      </c>
      <c r="R207" s="50">
        <v>16.4183063</v>
      </c>
      <c r="S207" s="50">
        <v>8.114973</v>
      </c>
      <c r="T207" s="50">
        <v>0.172659</v>
      </c>
      <c r="U207" s="50">
        <v>47.0</v>
      </c>
    </row>
    <row r="208">
      <c r="A208" s="50">
        <v>23.369</v>
      </c>
      <c r="B208" s="48" t="s">
        <v>380</v>
      </c>
      <c r="C208" s="50">
        <v>1.58686981</v>
      </c>
      <c r="D208" s="50">
        <v>222.67159</v>
      </c>
      <c r="E208" s="50">
        <v>-15.997237</v>
      </c>
      <c r="F208" s="50">
        <v>42.3433318</v>
      </c>
      <c r="G208" s="50">
        <v>41.1066651</v>
      </c>
      <c r="H208" s="50">
        <v>5.87238073</v>
      </c>
      <c r="I208" s="50">
        <v>7.0</v>
      </c>
      <c r="J208" s="50">
        <v>3420.62321</v>
      </c>
      <c r="K208" s="50">
        <v>3329.63988</v>
      </c>
      <c r="L208" s="50">
        <v>6.46532015</v>
      </c>
      <c r="M208" s="50">
        <v>515.0</v>
      </c>
      <c r="N208" s="50">
        <v>371.232866</v>
      </c>
      <c r="O208" s="50">
        <v>279.896199</v>
      </c>
      <c r="P208" s="50">
        <v>0.5413853</v>
      </c>
      <c r="Q208" s="50">
        <v>517.0</v>
      </c>
      <c r="R208" s="50">
        <v>5.36248605</v>
      </c>
      <c r="S208" s="50">
        <v>3.94915272</v>
      </c>
      <c r="T208" s="50">
        <v>0.49364409</v>
      </c>
      <c r="U208" s="50">
        <v>8.0</v>
      </c>
    </row>
    <row r="209">
      <c r="A209" s="50">
        <v>6.733</v>
      </c>
      <c r="B209" s="48" t="s">
        <v>381</v>
      </c>
      <c r="C209" s="50">
        <v>0.81314777</v>
      </c>
      <c r="D209" s="50">
        <v>222.84741</v>
      </c>
      <c r="E209" s="50">
        <v>19.10046</v>
      </c>
      <c r="F209" s="50">
        <v>5.3927893</v>
      </c>
      <c r="G209" s="50">
        <v>4.68612263</v>
      </c>
      <c r="H209" s="50">
        <v>1.17153066</v>
      </c>
      <c r="I209" s="50">
        <v>4.0</v>
      </c>
      <c r="J209" s="50">
        <v>99.6639833</v>
      </c>
      <c r="K209" s="50">
        <v>94.8939833</v>
      </c>
      <c r="L209" s="50">
        <v>3.51459197</v>
      </c>
      <c r="M209" s="50">
        <v>27.0</v>
      </c>
      <c r="N209" s="50">
        <v>12.7570438</v>
      </c>
      <c r="O209" s="50">
        <v>7.98704381</v>
      </c>
      <c r="P209" s="50">
        <v>0.29581644</v>
      </c>
      <c r="Q209" s="50">
        <v>27.0</v>
      </c>
      <c r="R209" s="50">
        <v>5.23017077</v>
      </c>
      <c r="S209" s="50">
        <v>1.8735041</v>
      </c>
      <c r="T209" s="50">
        <v>0.09860548</v>
      </c>
      <c r="U209" s="50">
        <v>19.0</v>
      </c>
    </row>
    <row r="210">
      <c r="A210" s="50">
        <v>11.51</v>
      </c>
      <c r="B210" s="48" t="s">
        <v>383</v>
      </c>
      <c r="C210" s="50">
        <v>0.81523525</v>
      </c>
      <c r="D210" s="50">
        <v>223.34903</v>
      </c>
      <c r="E210" s="50">
        <v>19.152798</v>
      </c>
      <c r="F210" s="50">
        <v>7.31116932</v>
      </c>
      <c r="G210" s="50">
        <v>6.78116932</v>
      </c>
      <c r="H210" s="50">
        <v>2.26038977</v>
      </c>
      <c r="I210" s="50">
        <v>3.0</v>
      </c>
      <c r="J210" s="50">
        <v>186.094905</v>
      </c>
      <c r="K210" s="50">
        <v>183.091572</v>
      </c>
      <c r="L210" s="50">
        <v>10.7700924</v>
      </c>
      <c r="M210" s="50">
        <v>17.0</v>
      </c>
      <c r="N210" s="50">
        <v>18.4243248</v>
      </c>
      <c r="O210" s="50">
        <v>15.4209915</v>
      </c>
      <c r="P210" s="50">
        <v>0.90711715</v>
      </c>
      <c r="Q210" s="50">
        <v>17.0</v>
      </c>
      <c r="R210" s="50">
        <v>5.50573916</v>
      </c>
      <c r="S210" s="50">
        <v>2.85573916</v>
      </c>
      <c r="T210" s="50">
        <v>0.19038261</v>
      </c>
      <c r="U210" s="50">
        <v>15.0</v>
      </c>
    </row>
    <row r="211">
      <c r="A211" s="50">
        <v>5.882</v>
      </c>
      <c r="B211" s="48" t="s">
        <v>384</v>
      </c>
      <c r="C211" s="50">
        <v>0.58573336</v>
      </c>
      <c r="D211" s="50">
        <v>224.36667</v>
      </c>
      <c r="E211" s="50">
        <v>-21.415476</v>
      </c>
      <c r="F211" s="50">
        <v>6.4470134</v>
      </c>
      <c r="G211" s="50">
        <v>5.56368007</v>
      </c>
      <c r="H211" s="50">
        <v>1.11273601</v>
      </c>
      <c r="I211" s="50">
        <v>5.0</v>
      </c>
      <c r="J211" s="50">
        <v>92.2516171</v>
      </c>
      <c r="K211" s="50">
        <v>90.1316171</v>
      </c>
      <c r="L211" s="50">
        <v>7.51096809</v>
      </c>
      <c r="M211" s="50">
        <v>12.0</v>
      </c>
      <c r="N211" s="50">
        <v>9.72601589</v>
      </c>
      <c r="O211" s="50">
        <v>7.60601589</v>
      </c>
      <c r="P211" s="50">
        <v>0.63383466</v>
      </c>
      <c r="Q211" s="50">
        <v>12.0</v>
      </c>
      <c r="R211" s="50">
        <v>5.41136195</v>
      </c>
      <c r="S211" s="50">
        <v>1.87802861</v>
      </c>
      <c r="T211" s="50">
        <v>0.09390143</v>
      </c>
      <c r="U211" s="50">
        <v>20.0</v>
      </c>
    </row>
    <row r="212">
      <c r="A212" s="50">
        <v>21.056</v>
      </c>
      <c r="B212" s="48" t="s">
        <v>386</v>
      </c>
      <c r="C212" s="50">
        <v>0.93846845</v>
      </c>
      <c r="D212" s="50">
        <v>23.638597</v>
      </c>
      <c r="E212" s="50">
        <v>68.948135</v>
      </c>
      <c r="F212" s="50">
        <v>5.26541812</v>
      </c>
      <c r="G212" s="50">
        <v>5.08875145</v>
      </c>
      <c r="H212" s="50">
        <v>5.08875145</v>
      </c>
      <c r="I212" s="50">
        <v>1.0</v>
      </c>
      <c r="J212" s="50">
        <v>415.898868</v>
      </c>
      <c r="K212" s="50">
        <v>412.188868</v>
      </c>
      <c r="L212" s="50">
        <v>19.6280413</v>
      </c>
      <c r="M212" s="50">
        <v>21.0</v>
      </c>
      <c r="N212" s="50">
        <v>38.3942183</v>
      </c>
      <c r="O212" s="50">
        <v>34.6842183</v>
      </c>
      <c r="P212" s="50">
        <v>1.65162944</v>
      </c>
      <c r="Q212" s="50">
        <v>21.0</v>
      </c>
      <c r="R212" s="50">
        <v>5.44380204</v>
      </c>
      <c r="S212" s="50">
        <v>3.85380204</v>
      </c>
      <c r="T212" s="50">
        <v>0.42820023</v>
      </c>
      <c r="U212" s="50">
        <v>9.0</v>
      </c>
    </row>
    <row r="213">
      <c r="A213" s="50">
        <v>19.355</v>
      </c>
      <c r="B213" s="48" t="s">
        <v>387</v>
      </c>
      <c r="C213" s="50">
        <v>1.53447428</v>
      </c>
      <c r="D213" s="50">
        <v>226.82527</v>
      </c>
      <c r="E213" s="50">
        <v>24.869196</v>
      </c>
      <c r="F213" s="50">
        <v>733.034307</v>
      </c>
      <c r="G213" s="50">
        <v>706.710974</v>
      </c>
      <c r="H213" s="50">
        <v>4.74302667</v>
      </c>
      <c r="I213" s="50">
        <v>149.0</v>
      </c>
      <c r="J213" s="50">
        <v>59363.0589</v>
      </c>
      <c r="K213" s="50">
        <v>57243.5889</v>
      </c>
      <c r="L213" s="50">
        <v>4.77149195</v>
      </c>
      <c r="M213" s="50">
        <v>11997.0</v>
      </c>
      <c r="N213" s="50">
        <v>6937.4764</v>
      </c>
      <c r="O213" s="50">
        <v>4812.52973</v>
      </c>
      <c r="P213" s="50">
        <v>0.40011055</v>
      </c>
      <c r="Q213" s="50">
        <v>12028.0</v>
      </c>
      <c r="R213" s="50">
        <v>85.7372806</v>
      </c>
      <c r="S213" s="50">
        <v>59.4139473</v>
      </c>
      <c r="T213" s="50">
        <v>0.39875132</v>
      </c>
      <c r="U213" s="50">
        <v>149.0</v>
      </c>
    </row>
    <row r="214">
      <c r="A214" s="50">
        <v>26.2</v>
      </c>
      <c r="B214" s="48" t="s">
        <v>388</v>
      </c>
      <c r="C214" s="50">
        <v>1.1545682</v>
      </c>
      <c r="D214" s="50">
        <v>228.36945</v>
      </c>
      <c r="E214" s="50">
        <v>-25.309347</v>
      </c>
      <c r="F214" s="50">
        <v>5.94898624</v>
      </c>
      <c r="G214" s="50">
        <v>5.77231958</v>
      </c>
      <c r="H214" s="50">
        <v>5.77231958</v>
      </c>
      <c r="I214" s="50">
        <v>1.0</v>
      </c>
      <c r="J214" s="50">
        <v>471.974552</v>
      </c>
      <c r="K214" s="50">
        <v>467.557886</v>
      </c>
      <c r="L214" s="50">
        <v>18.7023154</v>
      </c>
      <c r="M214" s="50">
        <v>25.0</v>
      </c>
      <c r="N214" s="50">
        <v>43.7490999</v>
      </c>
      <c r="O214" s="50">
        <v>39.3324332</v>
      </c>
      <c r="P214" s="50">
        <v>1.57329733</v>
      </c>
      <c r="Q214" s="50">
        <v>25.0</v>
      </c>
      <c r="R214" s="50">
        <v>5.2980181</v>
      </c>
      <c r="S214" s="50">
        <v>3.88468476</v>
      </c>
      <c r="T214" s="50">
        <v>0.4855856</v>
      </c>
      <c r="U214" s="50">
        <v>8.0</v>
      </c>
    </row>
    <row r="215">
      <c r="A215" s="50">
        <v>25.3</v>
      </c>
      <c r="B215" s="48" t="s">
        <v>389</v>
      </c>
      <c r="C215" s="50">
        <v>1.73769961</v>
      </c>
      <c r="D215" s="50">
        <v>228.65974</v>
      </c>
      <c r="E215" s="50">
        <v>67.346725</v>
      </c>
      <c r="F215" s="50">
        <v>9.46388523</v>
      </c>
      <c r="G215" s="50">
        <v>9.11055189</v>
      </c>
      <c r="H215" s="50">
        <v>4.55527595</v>
      </c>
      <c r="I215" s="50">
        <v>2.0</v>
      </c>
      <c r="J215" s="50">
        <v>758.448037</v>
      </c>
      <c r="K215" s="50">
        <v>737.954703</v>
      </c>
      <c r="L215" s="50">
        <v>6.36167848</v>
      </c>
      <c r="M215" s="50">
        <v>116.0</v>
      </c>
      <c r="N215" s="50">
        <v>82.5462525</v>
      </c>
      <c r="O215" s="50">
        <v>62.0529192</v>
      </c>
      <c r="P215" s="50">
        <v>0.53493896</v>
      </c>
      <c r="Q215" s="50">
        <v>116.0</v>
      </c>
      <c r="R215" s="50">
        <v>5.59709378</v>
      </c>
      <c r="S215" s="50">
        <v>3.83042711</v>
      </c>
      <c r="T215" s="50">
        <v>0.38304271</v>
      </c>
      <c r="U215" s="50">
        <v>10.0</v>
      </c>
    </row>
    <row r="216">
      <c r="A216" s="50">
        <v>13.492</v>
      </c>
      <c r="B216" s="48" t="s">
        <v>390</v>
      </c>
      <c r="C216" s="50">
        <v>1.44535583</v>
      </c>
      <c r="D216" s="50">
        <v>24.199345</v>
      </c>
      <c r="E216" s="50">
        <v>41.40546</v>
      </c>
      <c r="F216" s="50">
        <v>7.89313902</v>
      </c>
      <c r="G216" s="50">
        <v>7.36313902</v>
      </c>
      <c r="H216" s="50">
        <v>2.45437967</v>
      </c>
      <c r="I216" s="50">
        <v>3.0</v>
      </c>
      <c r="J216" s="50">
        <v>634.044261</v>
      </c>
      <c r="K216" s="50">
        <v>596.414261</v>
      </c>
      <c r="L216" s="50">
        <v>2.80006695</v>
      </c>
      <c r="M216" s="50">
        <v>213.0</v>
      </c>
      <c r="N216" s="50">
        <v>87.7798007</v>
      </c>
      <c r="O216" s="50">
        <v>50.1498007</v>
      </c>
      <c r="P216" s="50">
        <v>0.23544507</v>
      </c>
      <c r="Q216" s="50">
        <v>213.0</v>
      </c>
      <c r="R216" s="50">
        <v>5.36262226</v>
      </c>
      <c r="S216" s="50">
        <v>2.88928893</v>
      </c>
      <c r="T216" s="50">
        <v>0.20637778</v>
      </c>
      <c r="U216" s="50">
        <v>14.0</v>
      </c>
    </row>
    <row r="217">
      <c r="A217" s="50">
        <v>14.688</v>
      </c>
      <c r="B217" s="48" t="s">
        <v>391</v>
      </c>
      <c r="C217" s="50">
        <v>1.06741662</v>
      </c>
      <c r="D217" s="50">
        <v>230.45062</v>
      </c>
      <c r="E217" s="50">
        <v>-48.317627</v>
      </c>
      <c r="F217" s="50">
        <v>7.94955352</v>
      </c>
      <c r="G217" s="50">
        <v>7.59622019</v>
      </c>
      <c r="H217" s="50">
        <v>3.79811009</v>
      </c>
      <c r="I217" s="50">
        <v>2.0</v>
      </c>
      <c r="J217" s="50">
        <v>314.890251</v>
      </c>
      <c r="K217" s="50">
        <v>307.646918</v>
      </c>
      <c r="L217" s="50">
        <v>7.50358336</v>
      </c>
      <c r="M217" s="50">
        <v>41.0</v>
      </c>
      <c r="N217" s="50">
        <v>33.1297073</v>
      </c>
      <c r="O217" s="50">
        <v>25.8863739</v>
      </c>
      <c r="P217" s="50">
        <v>0.63137497</v>
      </c>
      <c r="Q217" s="50">
        <v>41.0</v>
      </c>
      <c r="R217" s="50">
        <v>5.45876683</v>
      </c>
      <c r="S217" s="50">
        <v>3.5154335</v>
      </c>
      <c r="T217" s="50">
        <v>0.31958486</v>
      </c>
      <c r="U217" s="50">
        <v>11.0</v>
      </c>
    </row>
    <row r="218">
      <c r="A218" s="50">
        <v>21.807</v>
      </c>
      <c r="B218" s="48" t="s">
        <v>392</v>
      </c>
      <c r="C218" s="50">
        <v>1.06549258</v>
      </c>
      <c r="D218" s="50">
        <v>232.2966</v>
      </c>
      <c r="E218" s="50">
        <v>80.4486</v>
      </c>
      <c r="F218" s="50">
        <v>10.0512681</v>
      </c>
      <c r="G218" s="50">
        <v>9.87460147</v>
      </c>
      <c r="H218" s="50">
        <v>9.87460147</v>
      </c>
      <c r="I218" s="50">
        <v>1.0</v>
      </c>
      <c r="J218" s="50">
        <v>808.852719</v>
      </c>
      <c r="K218" s="50">
        <v>799.842719</v>
      </c>
      <c r="L218" s="50">
        <v>15.6831906</v>
      </c>
      <c r="M218" s="50">
        <v>51.0</v>
      </c>
      <c r="N218" s="50">
        <v>76.2914555</v>
      </c>
      <c r="O218" s="50">
        <v>67.2814555</v>
      </c>
      <c r="P218" s="50">
        <v>1.31924423</v>
      </c>
      <c r="Q218" s="50">
        <v>51.0</v>
      </c>
      <c r="R218" s="50">
        <v>6.04381152</v>
      </c>
      <c r="S218" s="50">
        <v>4.98381152</v>
      </c>
      <c r="T218" s="50">
        <v>0.83063525</v>
      </c>
      <c r="U218" s="50">
        <v>6.0</v>
      </c>
    </row>
    <row r="219">
      <c r="A219" s="50">
        <v>5.917</v>
      </c>
      <c r="B219" s="48" t="s">
        <v>393</v>
      </c>
      <c r="C219" s="50">
        <v>0.33117978</v>
      </c>
      <c r="D219" s="50">
        <v>233.05388</v>
      </c>
      <c r="E219" s="50">
        <v>-41.275585</v>
      </c>
      <c r="F219" s="50">
        <v>7.12547971</v>
      </c>
      <c r="G219" s="50">
        <v>6.59547971</v>
      </c>
      <c r="H219" s="50">
        <v>2.19849324</v>
      </c>
      <c r="I219" s="50">
        <v>3.0</v>
      </c>
      <c r="J219" s="50">
        <v>178.784619</v>
      </c>
      <c r="K219" s="50">
        <v>178.077952</v>
      </c>
      <c r="L219" s="50">
        <v>44.5194881</v>
      </c>
      <c r="M219" s="50">
        <v>4.0</v>
      </c>
      <c r="N219" s="50">
        <v>15.8560498</v>
      </c>
      <c r="O219" s="50">
        <v>15.1493831</v>
      </c>
      <c r="P219" s="50">
        <v>3.78734579</v>
      </c>
      <c r="Q219" s="50">
        <v>4.0</v>
      </c>
      <c r="R219" s="50">
        <v>5.45544132</v>
      </c>
      <c r="S219" s="50">
        <v>2.80544132</v>
      </c>
      <c r="T219" s="50">
        <v>0.18702942</v>
      </c>
      <c r="U219" s="50">
        <v>15.0</v>
      </c>
    </row>
    <row r="220">
      <c r="A220" s="50">
        <v>17.437</v>
      </c>
      <c r="B220" s="48" t="s">
        <v>397</v>
      </c>
      <c r="C220" s="50">
        <v>1.55074828</v>
      </c>
      <c r="D220" s="50">
        <v>235.29741</v>
      </c>
      <c r="E220" s="50">
        <v>-44.661205</v>
      </c>
      <c r="F220" s="50">
        <v>5682.68662</v>
      </c>
      <c r="G220" s="50">
        <v>5449.30995</v>
      </c>
      <c r="H220" s="50">
        <v>4.12514001</v>
      </c>
      <c r="I220" s="50">
        <v>1321.0</v>
      </c>
      <c r="J220" s="50">
        <v>460295.143</v>
      </c>
      <c r="K220" s="50">
        <v>441394.106</v>
      </c>
      <c r="L220" s="50">
        <v>4.12567981</v>
      </c>
      <c r="M220" s="50">
        <v>106987.0</v>
      </c>
      <c r="N220" s="50">
        <v>56107.7117</v>
      </c>
      <c r="O220" s="50">
        <v>37102.6184</v>
      </c>
      <c r="P220" s="50">
        <v>0.3448968</v>
      </c>
      <c r="Q220" s="50">
        <v>107576.0</v>
      </c>
      <c r="R220" s="50">
        <v>692.847017</v>
      </c>
      <c r="S220" s="50">
        <v>458.057017</v>
      </c>
      <c r="T220" s="50">
        <v>0.34466292</v>
      </c>
      <c r="U220" s="50">
        <v>1329.0</v>
      </c>
    </row>
    <row r="221">
      <c r="A221" s="50">
        <v>11.819</v>
      </c>
      <c r="B221" s="48" t="s">
        <v>399</v>
      </c>
      <c r="C221" s="50">
        <v>1.42150055</v>
      </c>
      <c r="D221" s="50">
        <v>236.61089</v>
      </c>
      <c r="E221" s="50">
        <v>7.353073</v>
      </c>
      <c r="F221" s="50">
        <v>6.07789299</v>
      </c>
      <c r="G221" s="50">
        <v>5.54789299</v>
      </c>
      <c r="H221" s="50">
        <v>1.84929766</v>
      </c>
      <c r="I221" s="50">
        <v>3.0</v>
      </c>
      <c r="J221" s="50">
        <v>160.039777</v>
      </c>
      <c r="K221" s="50">
        <v>149.793111</v>
      </c>
      <c r="L221" s="50">
        <v>2.58263984</v>
      </c>
      <c r="M221" s="50">
        <v>58.0</v>
      </c>
      <c r="N221" s="50">
        <v>22.8466445</v>
      </c>
      <c r="O221" s="50">
        <v>12.5999779</v>
      </c>
      <c r="P221" s="50">
        <v>0.217241</v>
      </c>
      <c r="Q221" s="50">
        <v>58.0</v>
      </c>
      <c r="R221" s="50">
        <v>5.31555118</v>
      </c>
      <c r="S221" s="50">
        <v>2.48888452</v>
      </c>
      <c r="T221" s="50">
        <v>0.15555528</v>
      </c>
      <c r="U221" s="50">
        <v>16.0</v>
      </c>
    </row>
    <row r="222">
      <c r="A222" s="50">
        <v>15.26</v>
      </c>
      <c r="B222" s="48" t="s">
        <v>400</v>
      </c>
      <c r="C222" s="50">
        <v>1.02369216</v>
      </c>
      <c r="D222" s="50">
        <v>236.87125</v>
      </c>
      <c r="E222" s="50">
        <v>-37.916313</v>
      </c>
      <c r="F222" s="50">
        <v>5.26278139</v>
      </c>
      <c r="G222" s="50">
        <v>4.90944806</v>
      </c>
      <c r="H222" s="50">
        <v>2.45472403</v>
      </c>
      <c r="I222" s="50">
        <v>2.0</v>
      </c>
      <c r="J222" s="50">
        <v>202.189313</v>
      </c>
      <c r="K222" s="50">
        <v>198.832646</v>
      </c>
      <c r="L222" s="50">
        <v>10.4648761</v>
      </c>
      <c r="M222" s="50">
        <v>19.0</v>
      </c>
      <c r="N222" s="50">
        <v>20.0900767</v>
      </c>
      <c r="O222" s="50">
        <v>16.73341</v>
      </c>
      <c r="P222" s="50">
        <v>0.88070579</v>
      </c>
      <c r="Q222" s="50">
        <v>19.0</v>
      </c>
      <c r="R222" s="50">
        <v>5.36552766</v>
      </c>
      <c r="S222" s="50">
        <v>2.89219433</v>
      </c>
      <c r="T222" s="50">
        <v>0.20658531</v>
      </c>
      <c r="U222" s="50">
        <v>14.0</v>
      </c>
    </row>
    <row r="223">
      <c r="A223" s="50">
        <v>8.193</v>
      </c>
      <c r="B223" s="48" t="s">
        <v>401</v>
      </c>
      <c r="C223" s="50">
        <v>0.71627726</v>
      </c>
      <c r="D223" s="50">
        <v>24.948095</v>
      </c>
      <c r="E223" s="50">
        <v>-56.1964</v>
      </c>
      <c r="F223" s="50">
        <v>6.53085018</v>
      </c>
      <c r="G223" s="50">
        <v>5.82418351</v>
      </c>
      <c r="H223" s="50">
        <v>1.45604588</v>
      </c>
      <c r="I223" s="50">
        <v>4.0</v>
      </c>
      <c r="J223" s="50">
        <v>120.943049</v>
      </c>
      <c r="K223" s="50">
        <v>117.939716</v>
      </c>
      <c r="L223" s="50">
        <v>6.93763036</v>
      </c>
      <c r="M223" s="50">
        <v>17.0</v>
      </c>
      <c r="N223" s="50">
        <v>12.9453376</v>
      </c>
      <c r="O223" s="50">
        <v>9.94200427</v>
      </c>
      <c r="P223" s="50">
        <v>0.58482378</v>
      </c>
      <c r="Q223" s="50">
        <v>17.0</v>
      </c>
      <c r="R223" s="50">
        <v>5.38933428</v>
      </c>
      <c r="S223" s="50">
        <v>2.20933428</v>
      </c>
      <c r="T223" s="50">
        <v>0.12274079</v>
      </c>
      <c r="U223" s="50">
        <v>18.0</v>
      </c>
    </row>
    <row r="224">
      <c r="A224" s="50">
        <v>15.832</v>
      </c>
      <c r="B224" s="48" t="s">
        <v>403</v>
      </c>
      <c r="C224" s="50">
        <v>2.0928868</v>
      </c>
      <c r="D224" s="50">
        <v>238.16893</v>
      </c>
      <c r="E224" s="50">
        <v>42.45152</v>
      </c>
      <c r="F224" s="50">
        <v>6.09830458</v>
      </c>
      <c r="G224" s="50">
        <v>5.39163791</v>
      </c>
      <c r="H224" s="50">
        <v>1.34790948</v>
      </c>
      <c r="I224" s="50">
        <v>4.0</v>
      </c>
      <c r="J224" s="50">
        <v>235.851335</v>
      </c>
      <c r="K224" s="50">
        <v>218.361335</v>
      </c>
      <c r="L224" s="50">
        <v>2.20567005</v>
      </c>
      <c r="M224" s="50">
        <v>99.0</v>
      </c>
      <c r="N224" s="50">
        <v>35.6815674</v>
      </c>
      <c r="O224" s="50">
        <v>18.3682341</v>
      </c>
      <c r="P224" s="50">
        <v>0.18743096</v>
      </c>
      <c r="Q224" s="50">
        <v>98.0</v>
      </c>
      <c r="R224" s="50">
        <v>5.2209149</v>
      </c>
      <c r="S224" s="50">
        <v>2.0409149</v>
      </c>
      <c r="T224" s="50">
        <v>0.11338416</v>
      </c>
      <c r="U224" s="50">
        <v>18.0</v>
      </c>
    </row>
    <row r="225">
      <c r="A225" s="50">
        <v>11.254</v>
      </c>
      <c r="B225" s="48" t="s">
        <v>404</v>
      </c>
      <c r="C225" s="50">
        <v>1.47058088</v>
      </c>
      <c r="D225" s="50">
        <v>239.11327</v>
      </c>
      <c r="E225" s="50">
        <v>15.661617</v>
      </c>
      <c r="F225" s="50">
        <v>11.5830236</v>
      </c>
      <c r="G225" s="50">
        <v>10.5230236</v>
      </c>
      <c r="H225" s="50">
        <v>1.75383727</v>
      </c>
      <c r="I225" s="50">
        <v>6.0</v>
      </c>
      <c r="J225" s="50">
        <v>933.454915</v>
      </c>
      <c r="K225" s="50">
        <v>852.364915</v>
      </c>
      <c r="L225" s="50">
        <v>1.85700417</v>
      </c>
      <c r="M225" s="50">
        <v>459.0</v>
      </c>
      <c r="N225" s="50">
        <v>152.758946</v>
      </c>
      <c r="O225" s="50">
        <v>71.6689459</v>
      </c>
      <c r="P225" s="50">
        <v>0.15614149</v>
      </c>
      <c r="Q225" s="50">
        <v>459.0</v>
      </c>
      <c r="R225" s="50">
        <v>5.18613814</v>
      </c>
      <c r="S225" s="50">
        <v>2.35947147</v>
      </c>
      <c r="T225" s="50">
        <v>0.14746697</v>
      </c>
      <c r="U225" s="50">
        <v>16.0</v>
      </c>
    </row>
    <row r="226">
      <c r="A226" s="50">
        <v>21.035</v>
      </c>
      <c r="B226" s="48" t="s">
        <v>405</v>
      </c>
      <c r="C226" s="50">
        <v>1.52225069</v>
      </c>
      <c r="D226" s="50">
        <v>240.47227</v>
      </c>
      <c r="E226" s="50">
        <v>58.56525</v>
      </c>
      <c r="F226" s="50">
        <v>152.363147</v>
      </c>
      <c r="G226" s="50">
        <v>147.94648</v>
      </c>
      <c r="H226" s="50">
        <v>5.9178592</v>
      </c>
      <c r="I226" s="50">
        <v>25.0</v>
      </c>
      <c r="J226" s="50">
        <v>12333.9949</v>
      </c>
      <c r="K226" s="50">
        <v>11983.6649</v>
      </c>
      <c r="L226" s="50">
        <v>6.04319964</v>
      </c>
      <c r="M226" s="50">
        <v>1983.0</v>
      </c>
      <c r="N226" s="50">
        <v>1357.92351</v>
      </c>
      <c r="O226" s="50">
        <v>1007.59351</v>
      </c>
      <c r="P226" s="50">
        <v>0.50811574</v>
      </c>
      <c r="Q226" s="50">
        <v>1983.0</v>
      </c>
      <c r="R226" s="50">
        <v>16.8560928</v>
      </c>
      <c r="S226" s="50">
        <v>12.4394261</v>
      </c>
      <c r="T226" s="50">
        <v>0.49757704</v>
      </c>
      <c r="U226" s="50">
        <v>25.0</v>
      </c>
    </row>
    <row r="227">
      <c r="A227" s="50">
        <v>14.371</v>
      </c>
      <c r="B227" s="48" t="s">
        <v>406</v>
      </c>
      <c r="C227" s="50">
        <v>0.81996128</v>
      </c>
      <c r="D227" s="50">
        <v>241.23663</v>
      </c>
      <c r="E227" s="50">
        <v>39.15651</v>
      </c>
      <c r="F227" s="50">
        <v>7.14575757</v>
      </c>
      <c r="G227" s="50">
        <v>6.96909091</v>
      </c>
      <c r="H227" s="50">
        <v>6.96909091</v>
      </c>
      <c r="I227" s="50">
        <v>1.0</v>
      </c>
      <c r="J227" s="50">
        <v>570.856363</v>
      </c>
      <c r="K227" s="50">
        <v>564.496363</v>
      </c>
      <c r="L227" s="50">
        <v>15.6804545</v>
      </c>
      <c r="M227" s="50">
        <v>36.0</v>
      </c>
      <c r="N227" s="50">
        <v>53.7229778</v>
      </c>
      <c r="O227" s="50">
        <v>47.5396445</v>
      </c>
      <c r="P227" s="50">
        <v>1.35827556</v>
      </c>
      <c r="Q227" s="50">
        <v>35.0</v>
      </c>
      <c r="R227" s="50">
        <v>5.34503101</v>
      </c>
      <c r="S227" s="50">
        <v>4.10836434</v>
      </c>
      <c r="T227" s="50">
        <v>0.58690919</v>
      </c>
      <c r="U227" s="50">
        <v>7.0</v>
      </c>
    </row>
    <row r="228">
      <c r="A228" s="50">
        <v>17.942</v>
      </c>
      <c r="B228" s="48" t="s">
        <v>407</v>
      </c>
      <c r="C228" s="50">
        <v>0.8487767</v>
      </c>
      <c r="D228" s="50">
        <v>242.6013</v>
      </c>
      <c r="E228" s="50">
        <v>43.817646</v>
      </c>
      <c r="F228" s="50">
        <v>5.98252696</v>
      </c>
      <c r="G228" s="50">
        <v>5.62919363</v>
      </c>
      <c r="H228" s="50">
        <v>2.81459682</v>
      </c>
      <c r="I228" s="50">
        <v>2.0</v>
      </c>
      <c r="J228" s="50">
        <v>229.925675</v>
      </c>
      <c r="K228" s="50">
        <v>227.982342</v>
      </c>
      <c r="L228" s="50">
        <v>20.7256675</v>
      </c>
      <c r="M228" s="50">
        <v>11.0</v>
      </c>
      <c r="N228" s="50">
        <v>21.1392065</v>
      </c>
      <c r="O228" s="50">
        <v>19.1958731</v>
      </c>
      <c r="P228" s="50">
        <v>1.74507937</v>
      </c>
      <c r="Q228" s="50">
        <v>11.0</v>
      </c>
      <c r="R228" s="50">
        <v>5.37748581</v>
      </c>
      <c r="S228" s="50">
        <v>3.08081914</v>
      </c>
      <c r="T228" s="50">
        <v>0.23698609</v>
      </c>
      <c r="U228" s="50">
        <v>13.0</v>
      </c>
    </row>
    <row r="229">
      <c r="A229" s="50">
        <v>24.301</v>
      </c>
      <c r="B229" s="48" t="s">
        <v>409</v>
      </c>
      <c r="C229" s="50">
        <v>0.83397872</v>
      </c>
      <c r="D229" s="50">
        <v>243.32689</v>
      </c>
      <c r="E229" s="50">
        <v>13.526911</v>
      </c>
      <c r="F229" s="50">
        <v>8.99967254</v>
      </c>
      <c r="G229" s="50">
        <v>8.82300587</v>
      </c>
      <c r="H229" s="50">
        <v>8.82300587</v>
      </c>
      <c r="I229" s="50">
        <v>1.0</v>
      </c>
      <c r="J229" s="50">
        <v>717.666809</v>
      </c>
      <c r="K229" s="50">
        <v>714.663476</v>
      </c>
      <c r="L229" s="50">
        <v>42.039028</v>
      </c>
      <c r="M229" s="50">
        <v>17.0</v>
      </c>
      <c r="N229" s="50">
        <v>63.1777585</v>
      </c>
      <c r="O229" s="50">
        <v>60.1744252</v>
      </c>
      <c r="P229" s="50">
        <v>3.53967207</v>
      </c>
      <c r="Q229" s="50">
        <v>17.0</v>
      </c>
      <c r="R229" s="50">
        <v>5.51736483</v>
      </c>
      <c r="S229" s="50">
        <v>4.45736483</v>
      </c>
      <c r="T229" s="50">
        <v>0.74289414</v>
      </c>
      <c r="U229" s="50">
        <v>6.0</v>
      </c>
    </row>
    <row r="230">
      <c r="A230" s="50">
        <v>13.619</v>
      </c>
      <c r="B230" s="48" t="s">
        <v>410</v>
      </c>
      <c r="C230" s="50">
        <v>0.55791027</v>
      </c>
      <c r="D230" s="50">
        <v>243.45233</v>
      </c>
      <c r="E230" s="50">
        <v>-57.57051</v>
      </c>
      <c r="F230" s="50">
        <v>28.7234421</v>
      </c>
      <c r="G230" s="50">
        <v>28.5467754</v>
      </c>
      <c r="H230" s="50">
        <v>28.5467754</v>
      </c>
      <c r="I230" s="50">
        <v>1.0</v>
      </c>
      <c r="J230" s="50">
        <v>2323.41881</v>
      </c>
      <c r="K230" s="50">
        <v>2312.28881</v>
      </c>
      <c r="L230" s="50">
        <v>36.7029969</v>
      </c>
      <c r="M230" s="50">
        <v>63.0</v>
      </c>
      <c r="N230" s="50">
        <v>206.060208</v>
      </c>
      <c r="O230" s="50">
        <v>194.930208</v>
      </c>
      <c r="P230" s="50">
        <v>3.09413028</v>
      </c>
      <c r="Q230" s="50">
        <v>63.0</v>
      </c>
      <c r="R230" s="50">
        <v>7.74963732</v>
      </c>
      <c r="S230" s="50">
        <v>7.21963732</v>
      </c>
      <c r="T230" s="50">
        <v>2.40654577</v>
      </c>
      <c r="U230" s="50">
        <v>3.0</v>
      </c>
    </row>
    <row r="231">
      <c r="A231" s="50">
        <v>22.658</v>
      </c>
      <c r="B231" s="48" t="s">
        <v>411</v>
      </c>
      <c r="C231" s="50">
        <v>1.71287517</v>
      </c>
      <c r="D231" s="50">
        <v>243.67023</v>
      </c>
      <c r="E231" s="50">
        <v>33.858612</v>
      </c>
      <c r="F231" s="50">
        <v>143.819658</v>
      </c>
      <c r="G231" s="50">
        <v>140.109658</v>
      </c>
      <c r="H231" s="50">
        <v>6.67188846</v>
      </c>
      <c r="I231" s="50">
        <v>21.0</v>
      </c>
      <c r="J231" s="50">
        <v>11641.4423</v>
      </c>
      <c r="K231" s="50">
        <v>11348.8823</v>
      </c>
      <c r="L231" s="50">
        <v>6.85318978</v>
      </c>
      <c r="M231" s="50">
        <v>1656.0</v>
      </c>
      <c r="N231" s="50">
        <v>1246.13577</v>
      </c>
      <c r="O231" s="50">
        <v>954.459099</v>
      </c>
      <c r="P231" s="50">
        <v>0.57810969</v>
      </c>
      <c r="Q231" s="50">
        <v>1651.0</v>
      </c>
      <c r="R231" s="50">
        <v>15.4934457</v>
      </c>
      <c r="S231" s="50">
        <v>11.7834457</v>
      </c>
      <c r="T231" s="50">
        <v>0.56111646</v>
      </c>
      <c r="U231" s="50">
        <v>21.0</v>
      </c>
    </row>
    <row r="232">
      <c r="A232" s="50">
        <v>14.131</v>
      </c>
      <c r="B232" s="48" t="s">
        <v>412</v>
      </c>
      <c r="C232" s="50">
        <v>0.99617122</v>
      </c>
      <c r="D232" s="50">
        <v>243.90529</v>
      </c>
      <c r="E232" s="50">
        <v>-8.369442</v>
      </c>
      <c r="F232" s="50">
        <v>6.81812303</v>
      </c>
      <c r="G232" s="50">
        <v>6.46478969</v>
      </c>
      <c r="H232" s="50">
        <v>3.23239485</v>
      </c>
      <c r="I232" s="50">
        <v>2.0</v>
      </c>
      <c r="J232" s="50">
        <v>267.830649</v>
      </c>
      <c r="K232" s="50">
        <v>261.823983</v>
      </c>
      <c r="L232" s="50">
        <v>7.70070537</v>
      </c>
      <c r="M232" s="50">
        <v>34.0</v>
      </c>
      <c r="N232" s="50">
        <v>28.0322671</v>
      </c>
      <c r="O232" s="50">
        <v>22.0256004</v>
      </c>
      <c r="P232" s="50">
        <v>0.64781178</v>
      </c>
      <c r="Q232" s="50">
        <v>34.0</v>
      </c>
      <c r="R232" s="50">
        <v>5.38305191</v>
      </c>
      <c r="S232" s="50">
        <v>3.26305191</v>
      </c>
      <c r="T232" s="50">
        <v>0.27192099</v>
      </c>
      <c r="U232" s="50">
        <v>12.0</v>
      </c>
    </row>
    <row r="233">
      <c r="A233" s="50">
        <v>17.344</v>
      </c>
      <c r="B233" s="48" t="s">
        <v>413</v>
      </c>
      <c r="C233" s="50">
        <v>1.10277348</v>
      </c>
      <c r="D233" s="50">
        <v>25.622149</v>
      </c>
      <c r="E233" s="50">
        <v>-53.740833</v>
      </c>
      <c r="F233" s="50">
        <v>11.7284586</v>
      </c>
      <c r="G233" s="50">
        <v>11.3751253</v>
      </c>
      <c r="H233" s="50">
        <v>5.68756265</v>
      </c>
      <c r="I233" s="50">
        <v>2.0</v>
      </c>
      <c r="J233" s="50">
        <v>942.231816</v>
      </c>
      <c r="K233" s="50">
        <v>921.385149</v>
      </c>
      <c r="L233" s="50">
        <v>7.80834872</v>
      </c>
      <c r="M233" s="50">
        <v>118.0</v>
      </c>
      <c r="N233" s="50">
        <v>98.3325606</v>
      </c>
      <c r="O233" s="50">
        <v>77.485894</v>
      </c>
      <c r="P233" s="50">
        <v>0.65666012</v>
      </c>
      <c r="Q233" s="50">
        <v>118.0</v>
      </c>
      <c r="R233" s="50">
        <v>5.23979723</v>
      </c>
      <c r="S233" s="50">
        <v>3.8264639</v>
      </c>
      <c r="T233" s="50">
        <v>0.47830799</v>
      </c>
      <c r="U233" s="50">
        <v>8.0</v>
      </c>
    </row>
    <row r="234">
      <c r="A234" s="50">
        <v>7.605</v>
      </c>
      <c r="B234" s="48" t="s">
        <v>414</v>
      </c>
      <c r="C234" s="50">
        <v>0.8585059</v>
      </c>
      <c r="D234" s="50">
        <v>25.624008</v>
      </c>
      <c r="E234" s="50">
        <v>20.268505</v>
      </c>
      <c r="F234" s="50">
        <v>5.90904045</v>
      </c>
      <c r="G234" s="50">
        <v>4.67237378</v>
      </c>
      <c r="H234" s="50">
        <v>0.66748197</v>
      </c>
      <c r="I234" s="50">
        <v>7.0</v>
      </c>
      <c r="J234" s="50">
        <v>56.3627062</v>
      </c>
      <c r="K234" s="50">
        <v>54.0660395</v>
      </c>
      <c r="L234" s="50">
        <v>4.15892612</v>
      </c>
      <c r="M234" s="50">
        <v>13.0</v>
      </c>
      <c r="N234" s="50">
        <v>6.85187085</v>
      </c>
      <c r="O234" s="50">
        <v>4.55520419</v>
      </c>
      <c r="P234" s="50">
        <v>0.35040032</v>
      </c>
      <c r="Q234" s="50">
        <v>13.0</v>
      </c>
      <c r="R234" s="50">
        <v>5.35678637</v>
      </c>
      <c r="S234" s="50">
        <v>1.29345304</v>
      </c>
      <c r="T234" s="50">
        <v>0.05623709</v>
      </c>
      <c r="U234" s="50">
        <v>23.0</v>
      </c>
    </row>
    <row r="235">
      <c r="A235" s="50">
        <v>12.908</v>
      </c>
      <c r="B235" s="48" t="s">
        <v>415</v>
      </c>
      <c r="C235" s="50">
        <v>0.96322049</v>
      </c>
      <c r="D235" s="50">
        <v>246.00537</v>
      </c>
      <c r="E235" s="50">
        <v>-39.19298</v>
      </c>
      <c r="F235" s="50">
        <v>5.71599122</v>
      </c>
      <c r="G235" s="50">
        <v>5.36265789</v>
      </c>
      <c r="H235" s="50">
        <v>2.68132894</v>
      </c>
      <c r="I235" s="50">
        <v>2.0</v>
      </c>
      <c r="J235" s="50">
        <v>223.194311</v>
      </c>
      <c r="K235" s="50">
        <v>217.187645</v>
      </c>
      <c r="L235" s="50">
        <v>6.3878719</v>
      </c>
      <c r="M235" s="50">
        <v>34.0</v>
      </c>
      <c r="N235" s="50">
        <v>24.2756665</v>
      </c>
      <c r="O235" s="50">
        <v>18.2689999</v>
      </c>
      <c r="P235" s="50">
        <v>0.53732353</v>
      </c>
      <c r="Q235" s="50">
        <v>34.0</v>
      </c>
      <c r="R235" s="50">
        <v>5.22872837</v>
      </c>
      <c r="S235" s="50">
        <v>2.9320617</v>
      </c>
      <c r="T235" s="50">
        <v>0.22554321</v>
      </c>
      <c r="U235" s="50">
        <v>13.0</v>
      </c>
    </row>
    <row r="236">
      <c r="A236" s="50">
        <v>6.474</v>
      </c>
      <c r="B236" s="48" t="s">
        <v>416</v>
      </c>
      <c r="C236" s="50">
        <v>0.37160611</v>
      </c>
      <c r="D236" s="50">
        <v>246.3526</v>
      </c>
      <c r="E236" s="50">
        <v>54.304104</v>
      </c>
      <c r="F236" s="50">
        <v>5.32162046</v>
      </c>
      <c r="G236" s="50">
        <v>5.14495379</v>
      </c>
      <c r="H236" s="50">
        <v>5.14495379</v>
      </c>
      <c r="I236" s="50">
        <v>1.0</v>
      </c>
      <c r="J236" s="50">
        <v>418.15459</v>
      </c>
      <c r="K236" s="50">
        <v>416.741257</v>
      </c>
      <c r="L236" s="50">
        <v>52.0926571</v>
      </c>
      <c r="M236" s="50">
        <v>8.0</v>
      </c>
      <c r="N236" s="50">
        <v>36.8369391</v>
      </c>
      <c r="O236" s="50">
        <v>35.4236057</v>
      </c>
      <c r="P236" s="50">
        <v>4.42795071</v>
      </c>
      <c r="Q236" s="50">
        <v>8.0</v>
      </c>
      <c r="R236" s="50">
        <v>5.52595619</v>
      </c>
      <c r="S236" s="50">
        <v>3.93595619</v>
      </c>
      <c r="T236" s="50">
        <v>0.43732847</v>
      </c>
      <c r="U236" s="50">
        <v>9.0</v>
      </c>
    </row>
    <row r="237">
      <c r="A237" s="50">
        <v>12.177</v>
      </c>
      <c r="B237" s="48" t="s">
        <v>417</v>
      </c>
      <c r="C237" s="50">
        <v>1.07767131</v>
      </c>
      <c r="D237" s="50">
        <v>247.11726</v>
      </c>
      <c r="E237" s="50">
        <v>-70.084404</v>
      </c>
      <c r="F237" s="50">
        <v>6.84441618</v>
      </c>
      <c r="G237" s="50">
        <v>6.49108284</v>
      </c>
      <c r="H237" s="50">
        <v>3.24554142</v>
      </c>
      <c r="I237" s="50">
        <v>2.0</v>
      </c>
      <c r="J237" s="50">
        <v>273.842189</v>
      </c>
      <c r="K237" s="50">
        <v>262.888855</v>
      </c>
      <c r="L237" s="50">
        <v>4.24014283</v>
      </c>
      <c r="M237" s="50">
        <v>62.0</v>
      </c>
      <c r="N237" s="50">
        <v>33.0644039</v>
      </c>
      <c r="O237" s="50">
        <v>22.1110705</v>
      </c>
      <c r="P237" s="50">
        <v>0.35663017</v>
      </c>
      <c r="Q237" s="50">
        <v>62.0</v>
      </c>
      <c r="R237" s="50">
        <v>5.39571415</v>
      </c>
      <c r="S237" s="50">
        <v>3.27571415</v>
      </c>
      <c r="T237" s="50">
        <v>0.27297618</v>
      </c>
      <c r="U237" s="50">
        <v>12.0</v>
      </c>
    </row>
    <row r="238">
      <c r="A238" s="50">
        <v>4.306</v>
      </c>
      <c r="B238" s="48" t="s">
        <v>418</v>
      </c>
      <c r="C238" s="50">
        <v>0.31418473</v>
      </c>
      <c r="D238" s="50">
        <v>247.57524</v>
      </c>
      <c r="E238" s="50">
        <v>-12.662594</v>
      </c>
      <c r="F238" s="50">
        <v>5.18496546</v>
      </c>
      <c r="G238" s="50">
        <v>4.65496546</v>
      </c>
      <c r="H238" s="50">
        <v>1.55165515</v>
      </c>
      <c r="I238" s="50">
        <v>3.0</v>
      </c>
      <c r="J238" s="50">
        <v>126.390734</v>
      </c>
      <c r="K238" s="50">
        <v>125.684068</v>
      </c>
      <c r="L238" s="50">
        <v>31.4210169</v>
      </c>
      <c r="M238" s="50">
        <v>4.0</v>
      </c>
      <c r="N238" s="50">
        <v>11.4018274</v>
      </c>
      <c r="O238" s="50">
        <v>10.6951608</v>
      </c>
      <c r="P238" s="50">
        <v>2.67379019</v>
      </c>
      <c r="Q238" s="50">
        <v>4.0</v>
      </c>
      <c r="R238" s="50">
        <v>5.2479967</v>
      </c>
      <c r="S238" s="50">
        <v>2.24466337</v>
      </c>
      <c r="T238" s="50">
        <v>0.13203902</v>
      </c>
      <c r="U238" s="50">
        <v>17.0</v>
      </c>
    </row>
    <row r="239">
      <c r="A239" s="50">
        <v>3.65</v>
      </c>
      <c r="B239" s="48" t="s">
        <v>419</v>
      </c>
      <c r="C239" s="50">
        <v>0.96738135</v>
      </c>
      <c r="D239" s="50">
        <v>26.017012</v>
      </c>
      <c r="E239" s="50">
        <v>-15.93748</v>
      </c>
      <c r="F239" s="50">
        <v>5.31052595</v>
      </c>
      <c r="G239" s="50">
        <v>3.19052595</v>
      </c>
      <c r="H239" s="50">
        <v>0.26587716</v>
      </c>
      <c r="I239" s="50">
        <v>12.0</v>
      </c>
      <c r="J239" s="50">
        <v>26.6593835</v>
      </c>
      <c r="K239" s="50">
        <v>21.5360501</v>
      </c>
      <c r="L239" s="50">
        <v>0.74262242</v>
      </c>
      <c r="M239" s="50">
        <v>29.0</v>
      </c>
      <c r="N239" s="50">
        <v>6.93705966</v>
      </c>
      <c r="O239" s="50">
        <v>1.81372632</v>
      </c>
      <c r="P239" s="50">
        <v>0.06254229</v>
      </c>
      <c r="Q239" s="50">
        <v>29.0</v>
      </c>
      <c r="R239" s="50">
        <v>5.37457544</v>
      </c>
      <c r="S239" s="50">
        <v>0.60457544</v>
      </c>
      <c r="T239" s="50">
        <v>0.02239168</v>
      </c>
      <c r="U239" s="50">
        <v>27.0</v>
      </c>
    </row>
    <row r="240">
      <c r="A240" s="50">
        <v>9.92</v>
      </c>
      <c r="B240" s="48" t="s">
        <v>422</v>
      </c>
      <c r="C240" s="50">
        <v>0.81996128</v>
      </c>
      <c r="D240" s="50">
        <v>249.08937</v>
      </c>
      <c r="E240" s="50">
        <v>-2.3245835</v>
      </c>
      <c r="F240" s="50">
        <v>6.12351281</v>
      </c>
      <c r="G240" s="50">
        <v>5.41684614</v>
      </c>
      <c r="H240" s="50">
        <v>1.35421153</v>
      </c>
      <c r="I240" s="50">
        <v>4.0</v>
      </c>
      <c r="J240" s="50">
        <v>111.987801</v>
      </c>
      <c r="K240" s="50">
        <v>109.691134</v>
      </c>
      <c r="L240" s="50">
        <v>8.43777956</v>
      </c>
      <c r="M240" s="50">
        <v>13.0</v>
      </c>
      <c r="N240" s="50">
        <v>11.538199</v>
      </c>
      <c r="O240" s="50">
        <v>9.2415323</v>
      </c>
      <c r="P240" s="50">
        <v>0.7108871</v>
      </c>
      <c r="Q240" s="50">
        <v>13.0</v>
      </c>
      <c r="R240" s="50">
        <v>5.23367385</v>
      </c>
      <c r="S240" s="50">
        <v>2.05367385</v>
      </c>
      <c r="T240" s="50">
        <v>0.11409299</v>
      </c>
      <c r="U240" s="50">
        <v>18.0</v>
      </c>
    </row>
    <row r="241">
      <c r="A241" s="50">
        <v>16.796</v>
      </c>
      <c r="B241" s="48" t="s">
        <v>424</v>
      </c>
      <c r="C241" s="50">
        <v>0.88293273</v>
      </c>
      <c r="D241" s="50">
        <v>253.24501</v>
      </c>
      <c r="E241" s="50">
        <v>-0.0264211</v>
      </c>
      <c r="F241" s="50">
        <v>9.77807076</v>
      </c>
      <c r="G241" s="50">
        <v>9.42473743</v>
      </c>
      <c r="H241" s="50">
        <v>4.71236871</v>
      </c>
      <c r="I241" s="50">
        <v>2.0</v>
      </c>
      <c r="J241" s="50">
        <v>385.411866</v>
      </c>
      <c r="K241" s="50">
        <v>381.701866</v>
      </c>
      <c r="L241" s="50">
        <v>18.1762793</v>
      </c>
      <c r="M241" s="50">
        <v>21.0</v>
      </c>
      <c r="N241" s="50">
        <v>35.8485561</v>
      </c>
      <c r="O241" s="50">
        <v>32.1385561</v>
      </c>
      <c r="P241" s="50">
        <v>1.53040743</v>
      </c>
      <c r="Q241" s="50">
        <v>21.0</v>
      </c>
      <c r="R241" s="50">
        <v>5.73438964</v>
      </c>
      <c r="S241" s="50">
        <v>3.96772297</v>
      </c>
      <c r="T241" s="50">
        <v>0.3967723</v>
      </c>
      <c r="U241" s="50">
        <v>10.0</v>
      </c>
    </row>
    <row r="242">
      <c r="A242" s="50">
        <v>15.258</v>
      </c>
      <c r="B242" s="48" t="s">
        <v>425</v>
      </c>
      <c r="C242" s="50">
        <v>1.10911038</v>
      </c>
      <c r="D242" s="50">
        <v>254.00703</v>
      </c>
      <c r="E242" s="50">
        <v>65.134796</v>
      </c>
      <c r="F242" s="50">
        <v>22.6314666</v>
      </c>
      <c r="G242" s="50">
        <v>21.9247999</v>
      </c>
      <c r="H242" s="50">
        <v>5.48119998</v>
      </c>
      <c r="I242" s="50">
        <v>4.0</v>
      </c>
      <c r="J242" s="50">
        <v>1829.61546</v>
      </c>
      <c r="K242" s="50">
        <v>1775.90879</v>
      </c>
      <c r="L242" s="50">
        <v>5.84180525</v>
      </c>
      <c r="M242" s="50">
        <v>304.0</v>
      </c>
      <c r="N242" s="50">
        <v>203.032279</v>
      </c>
      <c r="O242" s="50">
        <v>149.325612</v>
      </c>
      <c r="P242" s="50">
        <v>0.49120267</v>
      </c>
      <c r="Q242" s="50">
        <v>304.0</v>
      </c>
      <c r="R242" s="50">
        <v>5.73793367</v>
      </c>
      <c r="S242" s="50">
        <v>4.14793367</v>
      </c>
      <c r="T242" s="50">
        <v>0.46088152</v>
      </c>
      <c r="U242" s="50">
        <v>9.0</v>
      </c>
    </row>
    <row r="243">
      <c r="A243" s="50">
        <v>18.294</v>
      </c>
      <c r="B243" s="48" t="s">
        <v>426</v>
      </c>
      <c r="C243" s="50">
        <v>1.02470253</v>
      </c>
      <c r="D243" s="50">
        <v>255.65169</v>
      </c>
      <c r="E243" s="50">
        <v>47.081882</v>
      </c>
      <c r="F243" s="50">
        <v>8.9261912</v>
      </c>
      <c r="G243" s="50">
        <v>8.57285787</v>
      </c>
      <c r="H243" s="50">
        <v>4.28642893</v>
      </c>
      <c r="I243" s="50">
        <v>2.0</v>
      </c>
      <c r="J243" s="50">
        <v>351.08741</v>
      </c>
      <c r="K243" s="50">
        <v>347.200744</v>
      </c>
      <c r="L243" s="50">
        <v>15.781852</v>
      </c>
      <c r="M243" s="50">
        <v>22.0</v>
      </c>
      <c r="N243" s="50">
        <v>33.1214491</v>
      </c>
      <c r="O243" s="50">
        <v>29.2347824</v>
      </c>
      <c r="P243" s="50">
        <v>1.32885375</v>
      </c>
      <c r="Q243" s="50">
        <v>22.0</v>
      </c>
      <c r="R243" s="50">
        <v>5.37589907</v>
      </c>
      <c r="S243" s="50">
        <v>3.6092324</v>
      </c>
      <c r="T243" s="50">
        <v>0.36092324</v>
      </c>
      <c r="U243" s="50">
        <v>10.0</v>
      </c>
    </row>
    <row r="244">
      <c r="A244" s="50">
        <v>10.043</v>
      </c>
      <c r="B244" s="48" t="s">
        <v>430</v>
      </c>
      <c r="C244" s="50">
        <v>0.85340456</v>
      </c>
      <c r="D244" s="50">
        <v>26.936811</v>
      </c>
      <c r="E244" s="50">
        <v>63.8525</v>
      </c>
      <c r="F244" s="50">
        <v>5.40967018</v>
      </c>
      <c r="G244" s="50">
        <v>4.70300351</v>
      </c>
      <c r="H244" s="50">
        <v>1.17575088</v>
      </c>
      <c r="I244" s="50">
        <v>4.0</v>
      </c>
      <c r="J244" s="50">
        <v>97.8858212</v>
      </c>
      <c r="K244" s="50">
        <v>95.2358212</v>
      </c>
      <c r="L244" s="50">
        <v>6.34905474</v>
      </c>
      <c r="M244" s="50">
        <v>15.0</v>
      </c>
      <c r="N244" s="50">
        <v>10.6693778</v>
      </c>
      <c r="O244" s="50">
        <v>8.01937781</v>
      </c>
      <c r="P244" s="50">
        <v>0.53462519</v>
      </c>
      <c r="Q244" s="50">
        <v>15.0</v>
      </c>
      <c r="R244" s="50">
        <v>5.23775529</v>
      </c>
      <c r="S244" s="50">
        <v>1.88108862</v>
      </c>
      <c r="T244" s="50">
        <v>0.09900466</v>
      </c>
      <c r="U244" s="50">
        <v>19.0</v>
      </c>
    </row>
    <row r="245">
      <c r="A245" s="50">
        <v>5.95</v>
      </c>
      <c r="B245" s="48" t="s">
        <v>432</v>
      </c>
      <c r="C245" s="50">
        <v>0.60994176</v>
      </c>
      <c r="D245" s="50">
        <v>259.05566</v>
      </c>
      <c r="E245" s="50">
        <v>-26.546146</v>
      </c>
      <c r="F245" s="50">
        <v>5.71935602</v>
      </c>
      <c r="G245" s="50">
        <v>5.18935602</v>
      </c>
      <c r="H245" s="50">
        <v>1.72978534</v>
      </c>
      <c r="I245" s="50">
        <v>3.0</v>
      </c>
      <c r="J245" s="50">
        <v>143.292613</v>
      </c>
      <c r="K245" s="50">
        <v>140.112613</v>
      </c>
      <c r="L245" s="50">
        <v>7.78403403</v>
      </c>
      <c r="M245" s="50">
        <v>18.0</v>
      </c>
      <c r="N245" s="50">
        <v>15.0099467</v>
      </c>
      <c r="O245" s="50">
        <v>11.8299467</v>
      </c>
      <c r="P245" s="50">
        <v>0.65721926</v>
      </c>
      <c r="Q245" s="50">
        <v>18.0</v>
      </c>
      <c r="R245" s="50">
        <v>5.48616165</v>
      </c>
      <c r="S245" s="50">
        <v>2.48282832</v>
      </c>
      <c r="T245" s="50">
        <v>0.14604872</v>
      </c>
      <c r="U245" s="50">
        <v>17.0</v>
      </c>
    </row>
    <row r="246">
      <c r="A246" s="50">
        <v>8.786</v>
      </c>
      <c r="B246" s="48" t="s">
        <v>433</v>
      </c>
      <c r="C246" s="50">
        <v>0.85340456</v>
      </c>
      <c r="D246" s="50">
        <v>259.76596</v>
      </c>
      <c r="E246" s="50">
        <v>-46.636234</v>
      </c>
      <c r="F246" s="50">
        <v>6.28729695</v>
      </c>
      <c r="G246" s="50">
        <v>5.58063028</v>
      </c>
      <c r="H246" s="50">
        <v>1.39515757</v>
      </c>
      <c r="I246" s="50">
        <v>4.0</v>
      </c>
      <c r="J246" s="50">
        <v>116.717763</v>
      </c>
      <c r="K246" s="50">
        <v>113.007763</v>
      </c>
      <c r="L246" s="50">
        <v>5.38132206</v>
      </c>
      <c r="M246" s="50">
        <v>21.0</v>
      </c>
      <c r="N246" s="50">
        <v>13.2291363</v>
      </c>
      <c r="O246" s="50">
        <v>9.51913628</v>
      </c>
      <c r="P246" s="50">
        <v>0.4532922</v>
      </c>
      <c r="Q246" s="50">
        <v>21.0</v>
      </c>
      <c r="R246" s="50">
        <v>5.29536362</v>
      </c>
      <c r="S246" s="50">
        <v>2.11536362</v>
      </c>
      <c r="T246" s="50">
        <v>0.1175202</v>
      </c>
      <c r="U246" s="50">
        <v>18.0</v>
      </c>
    </row>
    <row r="247">
      <c r="A247" s="50">
        <v>17.355</v>
      </c>
      <c r="B247" s="48" t="s">
        <v>435</v>
      </c>
      <c r="C247" s="50">
        <v>1.57839306</v>
      </c>
      <c r="D247" s="50">
        <v>260.25156</v>
      </c>
      <c r="E247" s="50">
        <v>-21.112932</v>
      </c>
      <c r="F247" s="50">
        <v>149.290915</v>
      </c>
      <c r="G247" s="50">
        <v>141.340915</v>
      </c>
      <c r="H247" s="50">
        <v>3.14090921</v>
      </c>
      <c r="I247" s="50">
        <v>45.0</v>
      </c>
      <c r="J247" s="50">
        <v>12084.7907</v>
      </c>
      <c r="K247" s="50">
        <v>11448.6141</v>
      </c>
      <c r="L247" s="50">
        <v>3.17928744</v>
      </c>
      <c r="M247" s="50">
        <v>3601.0</v>
      </c>
      <c r="N247" s="50">
        <v>1602.96545</v>
      </c>
      <c r="O247" s="50">
        <v>962.195448</v>
      </c>
      <c r="P247" s="50">
        <v>0.26528686</v>
      </c>
      <c r="Q247" s="50">
        <v>3627.0</v>
      </c>
      <c r="R247" s="50">
        <v>19.8289561</v>
      </c>
      <c r="S247" s="50">
        <v>11.8789561</v>
      </c>
      <c r="T247" s="50">
        <v>0.2639768</v>
      </c>
      <c r="U247" s="50">
        <v>45.0</v>
      </c>
    </row>
    <row r="248">
      <c r="A248" s="50">
        <v>25.928</v>
      </c>
      <c r="B248" s="48" t="s">
        <v>436</v>
      </c>
      <c r="C248" s="50">
        <v>1.16811653</v>
      </c>
      <c r="D248" s="50">
        <v>27.4536</v>
      </c>
      <c r="E248" s="50">
        <v>-38.402798</v>
      </c>
      <c r="F248" s="50">
        <v>29.405094</v>
      </c>
      <c r="G248" s="50">
        <v>29.0517607</v>
      </c>
      <c r="H248" s="50">
        <v>14.5258803</v>
      </c>
      <c r="I248" s="50">
        <v>2.0</v>
      </c>
      <c r="J248" s="50">
        <v>2381.45928</v>
      </c>
      <c r="K248" s="50">
        <v>2353.19262</v>
      </c>
      <c r="L248" s="50">
        <v>14.7074538</v>
      </c>
      <c r="M248" s="50">
        <v>160.0</v>
      </c>
      <c r="N248" s="50">
        <v>226.143804</v>
      </c>
      <c r="O248" s="50">
        <v>197.877137</v>
      </c>
      <c r="P248" s="50">
        <v>1.23673211</v>
      </c>
      <c r="Q248" s="50">
        <v>160.0</v>
      </c>
      <c r="R248" s="50">
        <v>5.59252191</v>
      </c>
      <c r="S248" s="50">
        <v>4.88585524</v>
      </c>
      <c r="T248" s="50">
        <v>1.22146381</v>
      </c>
      <c r="U248" s="50">
        <v>4.0</v>
      </c>
    </row>
    <row r="249">
      <c r="A249" s="50">
        <v>12.793</v>
      </c>
      <c r="B249" s="48" t="s">
        <v>437</v>
      </c>
      <c r="C249" s="50">
        <v>0.81057549</v>
      </c>
      <c r="D249" s="50">
        <v>261.2504</v>
      </c>
      <c r="E249" s="50">
        <v>67.3067</v>
      </c>
      <c r="F249" s="50">
        <v>8.50731441</v>
      </c>
      <c r="G249" s="50">
        <v>8.15398107</v>
      </c>
      <c r="H249" s="50">
        <v>4.07699054</v>
      </c>
      <c r="I249" s="50">
        <v>2.0</v>
      </c>
      <c r="J249" s="50">
        <v>334.829567</v>
      </c>
      <c r="K249" s="50">
        <v>330.236233</v>
      </c>
      <c r="L249" s="50">
        <v>12.7013936</v>
      </c>
      <c r="M249" s="50">
        <v>26.0</v>
      </c>
      <c r="N249" s="50">
        <v>32.2285501</v>
      </c>
      <c r="O249" s="50">
        <v>27.8118834</v>
      </c>
      <c r="P249" s="50">
        <v>1.11247534</v>
      </c>
      <c r="Q249" s="50">
        <v>25.0</v>
      </c>
      <c r="R249" s="50">
        <v>5.20023252</v>
      </c>
      <c r="S249" s="50">
        <v>3.43356585</v>
      </c>
      <c r="T249" s="50">
        <v>0.34335659</v>
      </c>
      <c r="U249" s="50">
        <v>10.0</v>
      </c>
    </row>
    <row r="250">
      <c r="A250" s="50">
        <v>7.715</v>
      </c>
      <c r="B250" s="48" t="s">
        <v>440</v>
      </c>
      <c r="C250" s="50">
        <v>0.60076438</v>
      </c>
      <c r="D250" s="50">
        <v>261.43848</v>
      </c>
      <c r="E250" s="50">
        <v>2.1114223</v>
      </c>
      <c r="F250" s="50">
        <v>5.98922657</v>
      </c>
      <c r="G250" s="50">
        <v>5.63589323</v>
      </c>
      <c r="H250" s="50">
        <v>2.81794662</v>
      </c>
      <c r="I250" s="50">
        <v>2.0</v>
      </c>
      <c r="J250" s="50">
        <v>230.020343</v>
      </c>
      <c r="K250" s="50">
        <v>228.253676</v>
      </c>
      <c r="L250" s="50">
        <v>22.8253676</v>
      </c>
      <c r="M250" s="50">
        <v>10.0</v>
      </c>
      <c r="N250" s="50">
        <v>21.1096066</v>
      </c>
      <c r="O250" s="50">
        <v>19.34294</v>
      </c>
      <c r="P250" s="50">
        <v>1.934294</v>
      </c>
      <c r="Q250" s="50">
        <v>10.0</v>
      </c>
      <c r="R250" s="50">
        <v>5.40108913</v>
      </c>
      <c r="S250" s="50">
        <v>3.10442247</v>
      </c>
      <c r="T250" s="50">
        <v>0.23880173</v>
      </c>
      <c r="U250" s="50">
        <v>13.0</v>
      </c>
    </row>
    <row r="251">
      <c r="A251" s="50">
        <v>4.55</v>
      </c>
      <c r="B251" s="48" t="s">
        <v>442</v>
      </c>
      <c r="C251" s="50">
        <v>0.33117978</v>
      </c>
      <c r="D251" s="50">
        <v>262.16644</v>
      </c>
      <c r="E251" s="50">
        <v>-46.89519</v>
      </c>
      <c r="F251" s="50">
        <v>5.31939181</v>
      </c>
      <c r="G251" s="50">
        <v>4.78939181</v>
      </c>
      <c r="H251" s="50">
        <v>1.59646394</v>
      </c>
      <c r="I251" s="50">
        <v>3.0</v>
      </c>
      <c r="J251" s="50">
        <v>130.020246</v>
      </c>
      <c r="K251" s="50">
        <v>129.313579</v>
      </c>
      <c r="L251" s="50">
        <v>32.3283947</v>
      </c>
      <c r="M251" s="50">
        <v>4.0</v>
      </c>
      <c r="N251" s="50">
        <v>11.711362</v>
      </c>
      <c r="O251" s="50">
        <v>11.0046954</v>
      </c>
      <c r="P251" s="50">
        <v>2.75117384</v>
      </c>
      <c r="Q251" s="50">
        <v>4.0</v>
      </c>
      <c r="R251" s="50">
        <v>5.31296076</v>
      </c>
      <c r="S251" s="50">
        <v>2.30962742</v>
      </c>
      <c r="T251" s="50">
        <v>0.13586044</v>
      </c>
      <c r="U251" s="50">
        <v>17.0</v>
      </c>
    </row>
    <row r="252">
      <c r="A252" s="50">
        <v>4.55</v>
      </c>
      <c r="B252" s="48" t="s">
        <v>443</v>
      </c>
      <c r="C252" s="50">
        <v>0.38653158</v>
      </c>
      <c r="D252" s="50">
        <v>264.1079</v>
      </c>
      <c r="E252" s="50">
        <v>68.33914</v>
      </c>
      <c r="F252" s="50">
        <v>5.36964235</v>
      </c>
      <c r="G252" s="50">
        <v>4.66297569</v>
      </c>
      <c r="H252" s="50">
        <v>1.16574392</v>
      </c>
      <c r="I252" s="50">
        <v>4.0</v>
      </c>
      <c r="J252" s="50">
        <v>95.1319243</v>
      </c>
      <c r="K252" s="50">
        <v>94.4252577</v>
      </c>
      <c r="L252" s="50">
        <v>23.6063144</v>
      </c>
      <c r="M252" s="50">
        <v>4.0</v>
      </c>
      <c r="N252" s="50">
        <v>8.74434097</v>
      </c>
      <c r="O252" s="50">
        <v>8.0376743</v>
      </c>
      <c r="P252" s="50">
        <v>2.00941857</v>
      </c>
      <c r="Q252" s="50">
        <v>4.0</v>
      </c>
      <c r="R252" s="50">
        <v>5.24204706</v>
      </c>
      <c r="S252" s="50">
        <v>1.88538039</v>
      </c>
      <c r="T252" s="50">
        <v>0.09923055</v>
      </c>
      <c r="U252" s="50">
        <v>19.0</v>
      </c>
    </row>
    <row r="253">
      <c r="A253" s="50">
        <v>23.164</v>
      </c>
      <c r="B253" s="48" t="s">
        <v>445</v>
      </c>
      <c r="C253" s="50">
        <v>1.55074828</v>
      </c>
      <c r="D253" s="50">
        <v>264.23788</v>
      </c>
      <c r="E253" s="50">
        <v>68.75797</v>
      </c>
      <c r="F253" s="50">
        <v>17.9146008</v>
      </c>
      <c r="G253" s="50">
        <v>17.3846008</v>
      </c>
      <c r="H253" s="50">
        <v>5.79486692</v>
      </c>
      <c r="I253" s="50">
        <v>3.0</v>
      </c>
      <c r="J253" s="50">
        <v>1448.60933</v>
      </c>
      <c r="K253" s="50">
        <v>1408.15266</v>
      </c>
      <c r="L253" s="50">
        <v>6.14913826</v>
      </c>
      <c r="M253" s="50">
        <v>229.0</v>
      </c>
      <c r="N253" s="50">
        <v>159.006211</v>
      </c>
      <c r="O253" s="50">
        <v>118.372878</v>
      </c>
      <c r="P253" s="50">
        <v>0.51466469</v>
      </c>
      <c r="Q253" s="50">
        <v>230.0</v>
      </c>
      <c r="R253" s="50">
        <v>5.31038281</v>
      </c>
      <c r="S253" s="50">
        <v>3.89704948</v>
      </c>
      <c r="T253" s="50">
        <v>0.48713118</v>
      </c>
      <c r="U253" s="50">
        <v>8.0</v>
      </c>
    </row>
    <row r="254">
      <c r="A254" s="50">
        <v>11.0</v>
      </c>
      <c r="B254" s="48" t="s">
        <v>446</v>
      </c>
      <c r="C254" s="50">
        <v>0.75260045</v>
      </c>
      <c r="D254" s="50">
        <v>264.8205</v>
      </c>
      <c r="E254" s="50">
        <v>3.5552387</v>
      </c>
      <c r="F254" s="50">
        <v>7.44969797</v>
      </c>
      <c r="G254" s="50">
        <v>6.91969797</v>
      </c>
      <c r="H254" s="50">
        <v>2.30656599</v>
      </c>
      <c r="I254" s="50">
        <v>3.0</v>
      </c>
      <c r="J254" s="50">
        <v>189.128512</v>
      </c>
      <c r="K254" s="50">
        <v>186.831845</v>
      </c>
      <c r="L254" s="50">
        <v>14.3716804</v>
      </c>
      <c r="M254" s="50">
        <v>13.0</v>
      </c>
      <c r="N254" s="50">
        <v>18.0609548</v>
      </c>
      <c r="O254" s="50">
        <v>15.7642882</v>
      </c>
      <c r="P254" s="50">
        <v>1.21263755</v>
      </c>
      <c r="Q254" s="50">
        <v>13.0</v>
      </c>
      <c r="R254" s="50">
        <v>5.19802511</v>
      </c>
      <c r="S254" s="50">
        <v>2.72469178</v>
      </c>
      <c r="T254" s="50">
        <v>0.19462084</v>
      </c>
      <c r="U254" s="50">
        <v>14.0</v>
      </c>
    </row>
    <row r="255">
      <c r="A255" s="50">
        <v>21.231</v>
      </c>
      <c r="B255" s="48" t="s">
        <v>447</v>
      </c>
      <c r="C255" s="50">
        <v>1.55074828</v>
      </c>
      <c r="D255" s="50">
        <v>265.09927</v>
      </c>
      <c r="E255" s="50">
        <v>-49.41559</v>
      </c>
      <c r="F255" s="50">
        <v>70.8475856</v>
      </c>
      <c r="G255" s="50">
        <v>68.7275856</v>
      </c>
      <c r="H255" s="50">
        <v>5.7272988</v>
      </c>
      <c r="I255" s="50">
        <v>12.0</v>
      </c>
      <c r="J255" s="50">
        <v>5735.47443</v>
      </c>
      <c r="K255" s="50">
        <v>5566.93443</v>
      </c>
      <c r="L255" s="50">
        <v>5.83536104</v>
      </c>
      <c r="M255" s="50">
        <v>954.0</v>
      </c>
      <c r="N255" s="50">
        <v>637.383969</v>
      </c>
      <c r="O255" s="50">
        <v>467.960636</v>
      </c>
      <c r="P255" s="50">
        <v>0.48796729</v>
      </c>
      <c r="Q255" s="50">
        <v>959.0</v>
      </c>
      <c r="R255" s="50">
        <v>7.8972918</v>
      </c>
      <c r="S255" s="50">
        <v>5.7772918</v>
      </c>
      <c r="T255" s="50">
        <v>0.48144098</v>
      </c>
      <c r="U255" s="50">
        <v>12.0</v>
      </c>
    </row>
    <row r="256">
      <c r="A256" s="50">
        <v>21.422</v>
      </c>
      <c r="B256" s="48" t="s">
        <v>448</v>
      </c>
      <c r="C256" s="50">
        <v>1.78221326</v>
      </c>
      <c r="D256" s="50">
        <v>265.48483</v>
      </c>
      <c r="E256" s="50">
        <v>72.14884</v>
      </c>
      <c r="F256" s="50">
        <v>36.2989668</v>
      </c>
      <c r="G256" s="50">
        <v>34.7089668</v>
      </c>
      <c r="H256" s="50">
        <v>3.85655186</v>
      </c>
      <c r="I256" s="50">
        <v>9.0</v>
      </c>
      <c r="J256" s="50">
        <v>2926.61298</v>
      </c>
      <c r="K256" s="50">
        <v>2811.42631</v>
      </c>
      <c r="L256" s="50">
        <v>4.31200354</v>
      </c>
      <c r="M256" s="50">
        <v>652.0</v>
      </c>
      <c r="N256" s="50">
        <v>351.731869</v>
      </c>
      <c r="O256" s="50">
        <v>236.368535</v>
      </c>
      <c r="P256" s="50">
        <v>0.36197325</v>
      </c>
      <c r="Q256" s="50">
        <v>653.0</v>
      </c>
      <c r="R256" s="50">
        <v>5.50993675</v>
      </c>
      <c r="S256" s="50">
        <v>3.56660341</v>
      </c>
      <c r="T256" s="50">
        <v>0.32423667</v>
      </c>
      <c r="U256" s="50">
        <v>11.0</v>
      </c>
    </row>
    <row r="257">
      <c r="A257" s="50">
        <v>22.734</v>
      </c>
      <c r="B257" s="48" t="s">
        <v>450</v>
      </c>
      <c r="C257" s="50">
        <v>1.5666604</v>
      </c>
      <c r="D257" s="50">
        <v>265.4921</v>
      </c>
      <c r="E257" s="50">
        <v>72.15691</v>
      </c>
      <c r="F257" s="50">
        <v>17.2456963</v>
      </c>
      <c r="G257" s="50">
        <v>16.7156963</v>
      </c>
      <c r="H257" s="50">
        <v>5.57189877</v>
      </c>
      <c r="I257" s="50">
        <v>3.0</v>
      </c>
      <c r="J257" s="50">
        <v>1390.71807</v>
      </c>
      <c r="K257" s="50">
        <v>1353.9714</v>
      </c>
      <c r="L257" s="50">
        <v>6.50947789</v>
      </c>
      <c r="M257" s="50">
        <v>208.0</v>
      </c>
      <c r="N257" s="50">
        <v>150.601954</v>
      </c>
      <c r="O257" s="50">
        <v>113.855288</v>
      </c>
      <c r="P257" s="50">
        <v>0.54738119</v>
      </c>
      <c r="Q257" s="50">
        <v>208.0</v>
      </c>
      <c r="R257" s="50">
        <v>5.8068625</v>
      </c>
      <c r="S257" s="50">
        <v>4.2168625</v>
      </c>
      <c r="T257" s="50">
        <v>0.46854028</v>
      </c>
      <c r="U257" s="50">
        <v>9.0</v>
      </c>
    </row>
    <row r="258">
      <c r="A258" s="50">
        <v>17.652</v>
      </c>
      <c r="B258" s="48" t="s">
        <v>451</v>
      </c>
      <c r="C258" s="50">
        <v>1.51690973</v>
      </c>
      <c r="D258" s="50">
        <v>265.85748</v>
      </c>
      <c r="E258" s="50">
        <v>-21.683193</v>
      </c>
      <c r="F258" s="50">
        <v>35.8655311</v>
      </c>
      <c r="G258" s="50">
        <v>34.2755311</v>
      </c>
      <c r="H258" s="50">
        <v>3.80839234</v>
      </c>
      <c r="I258" s="50">
        <v>9.0</v>
      </c>
      <c r="J258" s="50">
        <v>2897.15802</v>
      </c>
      <c r="K258" s="50">
        <v>2776.31802</v>
      </c>
      <c r="L258" s="50">
        <v>4.05894447</v>
      </c>
      <c r="M258" s="50">
        <v>684.0</v>
      </c>
      <c r="N258" s="50">
        <v>354.611758</v>
      </c>
      <c r="O258" s="50">
        <v>233.418425</v>
      </c>
      <c r="P258" s="50">
        <v>0.34026009</v>
      </c>
      <c r="Q258" s="50">
        <v>686.0</v>
      </c>
      <c r="R258" s="50">
        <v>5.46542205</v>
      </c>
      <c r="S258" s="50">
        <v>3.52208872</v>
      </c>
      <c r="T258" s="50">
        <v>0.32018988</v>
      </c>
      <c r="U258" s="50">
        <v>11.0</v>
      </c>
    </row>
    <row r="259">
      <c r="A259" s="50">
        <v>15.605</v>
      </c>
      <c r="B259" s="48" t="s">
        <v>452</v>
      </c>
      <c r="C259" s="50">
        <v>1.21348335</v>
      </c>
      <c r="D259" s="50">
        <v>266.03625</v>
      </c>
      <c r="E259" s="50">
        <v>-51.834053</v>
      </c>
      <c r="F259" s="50">
        <v>5.41227864</v>
      </c>
      <c r="G259" s="50">
        <v>5.0589453</v>
      </c>
      <c r="H259" s="50">
        <v>2.52947265</v>
      </c>
      <c r="I259" s="50">
        <v>2.0</v>
      </c>
      <c r="J259" s="50">
        <v>210.717285</v>
      </c>
      <c r="K259" s="50">
        <v>204.887285</v>
      </c>
      <c r="L259" s="50">
        <v>6.2087056</v>
      </c>
      <c r="M259" s="50">
        <v>33.0</v>
      </c>
      <c r="N259" s="50">
        <v>23.0652291</v>
      </c>
      <c r="O259" s="50">
        <v>17.2352291</v>
      </c>
      <c r="P259" s="50">
        <v>0.52227967</v>
      </c>
      <c r="Q259" s="50">
        <v>33.0</v>
      </c>
      <c r="R259" s="50">
        <v>5.45226181</v>
      </c>
      <c r="S259" s="50">
        <v>2.97892848</v>
      </c>
      <c r="T259" s="50">
        <v>0.21278061</v>
      </c>
      <c r="U259" s="50">
        <v>14.0</v>
      </c>
    </row>
    <row r="260">
      <c r="A260" s="50">
        <v>8.31</v>
      </c>
      <c r="B260" s="48" t="s">
        <v>453</v>
      </c>
      <c r="C260" s="50">
        <v>1.67743943</v>
      </c>
      <c r="D260" s="50">
        <v>266.6147</v>
      </c>
      <c r="E260" s="50">
        <v>27.720676</v>
      </c>
      <c r="F260" s="50">
        <v>5.24293665</v>
      </c>
      <c r="G260" s="50">
        <v>3.12293665</v>
      </c>
      <c r="H260" s="50">
        <v>0.26024472</v>
      </c>
      <c r="I260" s="50">
        <v>12.0</v>
      </c>
      <c r="J260" s="50">
        <v>24.2598224</v>
      </c>
      <c r="K260" s="50">
        <v>21.0798224</v>
      </c>
      <c r="L260" s="50">
        <v>1.17110124</v>
      </c>
      <c r="M260" s="50">
        <v>18.0</v>
      </c>
      <c r="N260" s="50">
        <v>5.22919347</v>
      </c>
      <c r="O260" s="50">
        <v>1.8725268</v>
      </c>
      <c r="P260" s="50">
        <v>0.09855404</v>
      </c>
      <c r="Q260" s="50">
        <v>19.0</v>
      </c>
      <c r="R260" s="50">
        <v>5.36132425</v>
      </c>
      <c r="S260" s="50">
        <v>0.59132425</v>
      </c>
      <c r="T260" s="50">
        <v>0.0219009</v>
      </c>
      <c r="U260" s="50">
        <v>27.0</v>
      </c>
    </row>
    <row r="261">
      <c r="A261" s="50">
        <v>7.728</v>
      </c>
      <c r="B261" s="48" t="s">
        <v>454</v>
      </c>
      <c r="C261" s="50">
        <v>0.43065728</v>
      </c>
      <c r="D261" s="50">
        <v>271.2816</v>
      </c>
      <c r="E261" s="50">
        <v>-3.0313194</v>
      </c>
      <c r="F261" s="50">
        <v>6.99614101</v>
      </c>
      <c r="G261" s="50">
        <v>6.64280767</v>
      </c>
      <c r="H261" s="50">
        <v>3.32140384</v>
      </c>
      <c r="I261" s="50">
        <v>2.0</v>
      </c>
      <c r="J261" s="50">
        <v>270.093711</v>
      </c>
      <c r="K261" s="50">
        <v>269.033711</v>
      </c>
      <c r="L261" s="50">
        <v>44.8389518</v>
      </c>
      <c r="M261" s="50">
        <v>6.0</v>
      </c>
      <c r="N261" s="50">
        <v>23.9282864</v>
      </c>
      <c r="O261" s="50">
        <v>22.8682864</v>
      </c>
      <c r="P261" s="50">
        <v>3.81138107</v>
      </c>
      <c r="Q261" s="50">
        <v>6.0</v>
      </c>
      <c r="R261" s="50">
        <v>5.50789428</v>
      </c>
      <c r="S261" s="50">
        <v>3.38789428</v>
      </c>
      <c r="T261" s="50">
        <v>0.28232452</v>
      </c>
      <c r="U261" s="50">
        <v>12.0</v>
      </c>
    </row>
    <row r="262">
      <c r="A262" s="50">
        <v>5.123</v>
      </c>
      <c r="B262" s="48" t="s">
        <v>455</v>
      </c>
      <c r="C262" s="50">
        <v>0.81522066</v>
      </c>
      <c r="D262" s="50">
        <v>271.36368</v>
      </c>
      <c r="E262" s="50">
        <v>2.5000994</v>
      </c>
      <c r="F262" s="50">
        <v>5.25401033</v>
      </c>
      <c r="G262" s="50">
        <v>3.840677</v>
      </c>
      <c r="H262" s="50">
        <v>0.48008462</v>
      </c>
      <c r="I262" s="50">
        <v>8.0</v>
      </c>
      <c r="J262" s="50">
        <v>42.5968546</v>
      </c>
      <c r="K262" s="50">
        <v>38.8868546</v>
      </c>
      <c r="L262" s="50">
        <v>1.85175498</v>
      </c>
      <c r="M262" s="50">
        <v>21.0</v>
      </c>
      <c r="N262" s="50">
        <v>6.98414066</v>
      </c>
      <c r="O262" s="50">
        <v>3.27414066</v>
      </c>
      <c r="P262" s="50">
        <v>0.15591146</v>
      </c>
      <c r="Q262" s="50">
        <v>21.0</v>
      </c>
      <c r="R262" s="50">
        <v>5.21011575</v>
      </c>
      <c r="S262" s="50">
        <v>0.97011575</v>
      </c>
      <c r="T262" s="50">
        <v>0.04042149</v>
      </c>
      <c r="U262" s="50">
        <v>24.0</v>
      </c>
    </row>
    <row r="263">
      <c r="A263" s="50">
        <v>17.204</v>
      </c>
      <c r="B263" s="48" t="s">
        <v>456</v>
      </c>
      <c r="C263" s="50">
        <v>1.01331782</v>
      </c>
      <c r="D263" s="50">
        <v>271.59882</v>
      </c>
      <c r="E263" s="50">
        <v>-36.019787</v>
      </c>
      <c r="F263" s="50">
        <v>15.441665</v>
      </c>
      <c r="G263" s="50">
        <v>15.0883317</v>
      </c>
      <c r="H263" s="50">
        <v>7.54416583</v>
      </c>
      <c r="I263" s="50">
        <v>2.0</v>
      </c>
      <c r="J263" s="50">
        <v>1240.70486</v>
      </c>
      <c r="K263" s="50">
        <v>1222.15486</v>
      </c>
      <c r="L263" s="50">
        <v>11.6395701</v>
      </c>
      <c r="M263" s="50">
        <v>105.0</v>
      </c>
      <c r="N263" s="50">
        <v>121.34797</v>
      </c>
      <c r="O263" s="50">
        <v>102.79797</v>
      </c>
      <c r="P263" s="50">
        <v>0.97902829</v>
      </c>
      <c r="Q263" s="50">
        <v>105.0</v>
      </c>
      <c r="R263" s="50">
        <v>5.67855426</v>
      </c>
      <c r="S263" s="50">
        <v>4.44188759</v>
      </c>
      <c r="T263" s="50">
        <v>0.63455537</v>
      </c>
      <c r="U263" s="50">
        <v>7.0</v>
      </c>
    </row>
    <row r="264">
      <c r="A264" s="50">
        <v>15.739</v>
      </c>
      <c r="B264" s="48" t="s">
        <v>457</v>
      </c>
      <c r="C264" s="50">
        <v>1.43709779</v>
      </c>
      <c r="D264" s="50">
        <v>271.7564</v>
      </c>
      <c r="E264" s="50">
        <v>30.56214</v>
      </c>
      <c r="F264" s="50">
        <v>7.31995171</v>
      </c>
      <c r="G264" s="50">
        <v>6.96661838</v>
      </c>
      <c r="H264" s="50">
        <v>3.48330919</v>
      </c>
      <c r="I264" s="50">
        <v>2.0</v>
      </c>
      <c r="J264" s="50">
        <v>588.676089</v>
      </c>
      <c r="K264" s="50">
        <v>564.296089</v>
      </c>
      <c r="L264" s="50">
        <v>4.08910209</v>
      </c>
      <c r="M264" s="50">
        <v>138.0</v>
      </c>
      <c r="N264" s="50">
        <v>71.8408981</v>
      </c>
      <c r="O264" s="50">
        <v>47.4608981</v>
      </c>
      <c r="P264" s="50">
        <v>0.34391955</v>
      </c>
      <c r="Q264" s="50">
        <v>138.0</v>
      </c>
      <c r="R264" s="50">
        <v>5.63562208</v>
      </c>
      <c r="S264" s="50">
        <v>3.51562208</v>
      </c>
      <c r="T264" s="50">
        <v>0.29296851</v>
      </c>
      <c r="U264" s="50">
        <v>12.0</v>
      </c>
    </row>
    <row r="265">
      <c r="A265" s="50">
        <v>11.096</v>
      </c>
      <c r="B265" s="48" t="s">
        <v>458</v>
      </c>
      <c r="C265" s="50">
        <v>0.77639193</v>
      </c>
      <c r="D265" s="50">
        <v>272.4059</v>
      </c>
      <c r="E265" s="50">
        <v>38.457775</v>
      </c>
      <c r="F265" s="50">
        <v>7.32887546</v>
      </c>
      <c r="G265" s="50">
        <v>6.79887546</v>
      </c>
      <c r="H265" s="50">
        <v>2.26629182</v>
      </c>
      <c r="I265" s="50">
        <v>3.0</v>
      </c>
      <c r="J265" s="50">
        <v>186.219637</v>
      </c>
      <c r="K265" s="50">
        <v>183.569637</v>
      </c>
      <c r="L265" s="50">
        <v>12.2379758</v>
      </c>
      <c r="M265" s="50">
        <v>15.0</v>
      </c>
      <c r="N265" s="50">
        <v>18.1279029</v>
      </c>
      <c r="O265" s="50">
        <v>15.4779029</v>
      </c>
      <c r="P265" s="50">
        <v>1.03186019</v>
      </c>
      <c r="Q265" s="50">
        <v>15.0</v>
      </c>
      <c r="R265" s="50">
        <v>5.51627832</v>
      </c>
      <c r="S265" s="50">
        <v>2.86627832</v>
      </c>
      <c r="T265" s="50">
        <v>0.19108522</v>
      </c>
      <c r="U265" s="50">
        <v>15.0</v>
      </c>
    </row>
    <row r="266">
      <c r="A266" s="50">
        <v>17.753</v>
      </c>
      <c r="B266" s="48" t="s">
        <v>459</v>
      </c>
      <c r="C266" s="50">
        <v>1.20433062</v>
      </c>
      <c r="D266" s="50">
        <v>272.609</v>
      </c>
      <c r="E266" s="50">
        <v>-62.002197</v>
      </c>
      <c r="F266" s="50">
        <v>6.16590844</v>
      </c>
      <c r="G266" s="50">
        <v>5.98924177</v>
      </c>
      <c r="H266" s="50">
        <v>5.98924177</v>
      </c>
      <c r="I266" s="50">
        <v>1.0</v>
      </c>
      <c r="J266" s="50">
        <v>496.081917</v>
      </c>
      <c r="K266" s="50">
        <v>485.128584</v>
      </c>
      <c r="L266" s="50">
        <v>7.82465457</v>
      </c>
      <c r="M266" s="50">
        <v>62.0</v>
      </c>
      <c r="N266" s="50">
        <v>51.7548734</v>
      </c>
      <c r="O266" s="50">
        <v>40.80154</v>
      </c>
      <c r="P266" s="50">
        <v>0.65808936</v>
      </c>
      <c r="Q266" s="50">
        <v>62.0</v>
      </c>
      <c r="R266" s="50">
        <v>5.44311507</v>
      </c>
      <c r="S266" s="50">
        <v>4.02978173</v>
      </c>
      <c r="T266" s="50">
        <v>0.50372272</v>
      </c>
      <c r="U266" s="50">
        <v>8.0</v>
      </c>
    </row>
    <row r="267">
      <c r="A267" s="50">
        <v>22.848</v>
      </c>
      <c r="B267" s="48" t="s">
        <v>462</v>
      </c>
      <c r="C267" s="50">
        <v>1.8662063</v>
      </c>
      <c r="D267" s="50">
        <v>273.4743</v>
      </c>
      <c r="E267" s="50">
        <v>64.397285</v>
      </c>
      <c r="F267" s="50">
        <v>34.26356</v>
      </c>
      <c r="G267" s="50">
        <v>32.8502266</v>
      </c>
      <c r="H267" s="50">
        <v>4.10627833</v>
      </c>
      <c r="I267" s="50">
        <v>8.0</v>
      </c>
      <c r="J267" s="50">
        <v>2764.92502</v>
      </c>
      <c r="K267" s="50">
        <v>2660.86836</v>
      </c>
      <c r="L267" s="50">
        <v>4.51760332</v>
      </c>
      <c r="M267" s="50">
        <v>589.0</v>
      </c>
      <c r="N267" s="50">
        <v>327.943619</v>
      </c>
      <c r="O267" s="50">
        <v>223.710286</v>
      </c>
      <c r="P267" s="50">
        <v>0.37916998</v>
      </c>
      <c r="Q267" s="50">
        <v>590.0</v>
      </c>
      <c r="R267" s="50">
        <v>5.21898589</v>
      </c>
      <c r="S267" s="50">
        <v>3.45231922</v>
      </c>
      <c r="T267" s="50">
        <v>0.34523192</v>
      </c>
      <c r="U267" s="50">
        <v>10.0</v>
      </c>
    </row>
    <row r="268">
      <c r="A268" s="50">
        <v>17.99</v>
      </c>
      <c r="B268" s="48" t="s">
        <v>465</v>
      </c>
      <c r="C268" s="50">
        <v>1.65949031</v>
      </c>
      <c r="D268" s="50">
        <v>2.8160717</v>
      </c>
      <c r="E268" s="50">
        <v>-15.467978</v>
      </c>
      <c r="F268" s="50">
        <v>9.07226062</v>
      </c>
      <c r="G268" s="50">
        <v>8.54226062</v>
      </c>
      <c r="H268" s="50">
        <v>2.84742021</v>
      </c>
      <c r="I268" s="50">
        <v>3.0</v>
      </c>
      <c r="J268" s="50">
        <v>726.196444</v>
      </c>
      <c r="K268" s="50">
        <v>691.923111</v>
      </c>
      <c r="L268" s="50">
        <v>3.56661397</v>
      </c>
      <c r="M268" s="50">
        <v>194.0</v>
      </c>
      <c r="N268" s="50">
        <v>92.2788064</v>
      </c>
      <c r="O268" s="50">
        <v>58.1821397</v>
      </c>
      <c r="P268" s="50">
        <v>0.30146186</v>
      </c>
      <c r="Q268" s="50">
        <v>193.0</v>
      </c>
      <c r="R268" s="50">
        <v>5.40929143</v>
      </c>
      <c r="S268" s="50">
        <v>3.11262476</v>
      </c>
      <c r="T268" s="50">
        <v>0.23943267</v>
      </c>
      <c r="U268" s="50">
        <v>13.0</v>
      </c>
    </row>
    <row r="269">
      <c r="A269" s="50">
        <v>3.522</v>
      </c>
      <c r="B269" s="48" t="s">
        <v>466</v>
      </c>
      <c r="C269" s="50">
        <v>0.35252103</v>
      </c>
      <c r="D269" s="50">
        <v>280.69452</v>
      </c>
      <c r="E269" s="50">
        <v>59.630398</v>
      </c>
      <c r="F269" s="50">
        <v>6.81442772</v>
      </c>
      <c r="G269" s="50">
        <v>6.46109439</v>
      </c>
      <c r="H269" s="50">
        <v>3.23054719</v>
      </c>
      <c r="I269" s="50">
        <v>2.0</v>
      </c>
      <c r="J269" s="50">
        <v>263.970989</v>
      </c>
      <c r="K269" s="50">
        <v>261.674323</v>
      </c>
      <c r="L269" s="50">
        <v>20.1287941</v>
      </c>
      <c r="M269" s="50">
        <v>13.0</v>
      </c>
      <c r="N269" s="50">
        <v>24.5449171</v>
      </c>
      <c r="O269" s="50">
        <v>22.2482504</v>
      </c>
      <c r="P269" s="50">
        <v>1.71140388</v>
      </c>
      <c r="Q269" s="50">
        <v>13.0</v>
      </c>
      <c r="R269" s="50">
        <v>5.4160371</v>
      </c>
      <c r="S269" s="50">
        <v>3.2960371</v>
      </c>
      <c r="T269" s="50">
        <v>0.27466976</v>
      </c>
      <c r="U269" s="50">
        <v>12.0</v>
      </c>
    </row>
    <row r="270">
      <c r="A270" s="50">
        <v>3.523</v>
      </c>
      <c r="B270" s="48" t="s">
        <v>467</v>
      </c>
      <c r="C270" s="50">
        <v>0.34795292</v>
      </c>
      <c r="D270" s="50">
        <v>280.69543</v>
      </c>
      <c r="E270" s="50">
        <v>59.626846</v>
      </c>
      <c r="F270" s="50">
        <v>8.12613211</v>
      </c>
      <c r="G270" s="50">
        <v>7.77279878</v>
      </c>
      <c r="H270" s="50">
        <v>3.88639939</v>
      </c>
      <c r="I270" s="50">
        <v>2.0</v>
      </c>
      <c r="J270" s="50">
        <v>317.625017</v>
      </c>
      <c r="K270" s="50">
        <v>314.798351</v>
      </c>
      <c r="L270" s="50">
        <v>19.6748969</v>
      </c>
      <c r="M270" s="50">
        <v>16.0</v>
      </c>
      <c r="N270" s="50">
        <v>29.6274872</v>
      </c>
      <c r="O270" s="50">
        <v>26.8008205</v>
      </c>
      <c r="P270" s="50">
        <v>1.67505128</v>
      </c>
      <c r="Q270" s="50">
        <v>16.0</v>
      </c>
      <c r="R270" s="50">
        <v>5.58295094</v>
      </c>
      <c r="S270" s="50">
        <v>3.6396176</v>
      </c>
      <c r="T270" s="50">
        <v>0.33087433</v>
      </c>
      <c r="U270" s="50">
        <v>11.0</v>
      </c>
    </row>
    <row r="271">
      <c r="A271" s="50">
        <v>2.975</v>
      </c>
      <c r="B271" s="48" t="s">
        <v>468</v>
      </c>
      <c r="C271" s="50">
        <v>0.23255225</v>
      </c>
      <c r="D271" s="50">
        <v>282.4557</v>
      </c>
      <c r="E271" s="50">
        <v>-23.836233</v>
      </c>
      <c r="F271" s="50">
        <v>5.39350145</v>
      </c>
      <c r="G271" s="50">
        <v>4.86350145</v>
      </c>
      <c r="H271" s="50">
        <v>1.62116715</v>
      </c>
      <c r="I271" s="50">
        <v>3.0</v>
      </c>
      <c r="J271" s="50">
        <v>132.197872</v>
      </c>
      <c r="K271" s="50">
        <v>131.314539</v>
      </c>
      <c r="L271" s="50">
        <v>26.2629078</v>
      </c>
      <c r="M271" s="50">
        <v>5.0</v>
      </c>
      <c r="N271" s="50">
        <v>12.0624104</v>
      </c>
      <c r="O271" s="50">
        <v>11.179077</v>
      </c>
      <c r="P271" s="50">
        <v>2.23581541</v>
      </c>
      <c r="Q271" s="50">
        <v>5.0</v>
      </c>
      <c r="R271" s="50">
        <v>5.34955938</v>
      </c>
      <c r="S271" s="50">
        <v>2.34622605</v>
      </c>
      <c r="T271" s="50">
        <v>0.1380133</v>
      </c>
      <c r="U271" s="50">
        <v>17.0</v>
      </c>
    </row>
    <row r="272">
      <c r="A272" s="50">
        <v>21.351</v>
      </c>
      <c r="B272" s="48" t="s">
        <v>469</v>
      </c>
      <c r="C272" s="50">
        <v>1.32388842</v>
      </c>
      <c r="D272" s="50">
        <v>286.98883</v>
      </c>
      <c r="E272" s="50">
        <v>16.853386</v>
      </c>
      <c r="F272" s="50">
        <v>5.69434975</v>
      </c>
      <c r="G272" s="50">
        <v>5.34101642</v>
      </c>
      <c r="H272" s="50">
        <v>2.67050821</v>
      </c>
      <c r="I272" s="50">
        <v>2.0</v>
      </c>
      <c r="J272" s="50">
        <v>220.197832</v>
      </c>
      <c r="K272" s="50">
        <v>216.311165</v>
      </c>
      <c r="L272" s="50">
        <v>9.83232568</v>
      </c>
      <c r="M272" s="50">
        <v>22.0</v>
      </c>
      <c r="N272" s="50">
        <v>22.0879759</v>
      </c>
      <c r="O272" s="50">
        <v>18.2013092</v>
      </c>
      <c r="P272" s="50">
        <v>0.82733224</v>
      </c>
      <c r="Q272" s="50">
        <v>22.0</v>
      </c>
      <c r="R272" s="50">
        <v>5.21786445</v>
      </c>
      <c r="S272" s="50">
        <v>2.92119778</v>
      </c>
      <c r="T272" s="50">
        <v>0.22470752</v>
      </c>
      <c r="U272" s="50">
        <v>13.0</v>
      </c>
    </row>
    <row r="273">
      <c r="A273" s="50">
        <v>5.912</v>
      </c>
      <c r="B273" s="48" t="s">
        <v>470</v>
      </c>
      <c r="C273" s="50">
        <v>0.35252103</v>
      </c>
      <c r="D273" s="50">
        <v>289.23022</v>
      </c>
      <c r="E273" s="50">
        <v>5.168904</v>
      </c>
      <c r="F273" s="50">
        <v>7.11254795</v>
      </c>
      <c r="G273" s="50">
        <v>6.75921462</v>
      </c>
      <c r="H273" s="50">
        <v>3.37960731</v>
      </c>
      <c r="I273" s="50">
        <v>2.0</v>
      </c>
      <c r="J273" s="50">
        <v>274.808192</v>
      </c>
      <c r="K273" s="50">
        <v>273.748192</v>
      </c>
      <c r="L273" s="50">
        <v>45.6246987</v>
      </c>
      <c r="M273" s="50">
        <v>6.0</v>
      </c>
      <c r="N273" s="50">
        <v>24.3330652</v>
      </c>
      <c r="O273" s="50">
        <v>23.2730652</v>
      </c>
      <c r="P273" s="50">
        <v>3.87884419</v>
      </c>
      <c r="Q273" s="50">
        <v>6.0</v>
      </c>
      <c r="R273" s="50">
        <v>5.56786151</v>
      </c>
      <c r="S273" s="50">
        <v>3.44786151</v>
      </c>
      <c r="T273" s="50">
        <v>0.28732179</v>
      </c>
      <c r="U273" s="50">
        <v>12.0</v>
      </c>
    </row>
    <row r="274">
      <c r="A274" s="50">
        <v>21.648</v>
      </c>
      <c r="B274" s="48" t="s">
        <v>471</v>
      </c>
      <c r="C274" s="50">
        <v>1.35194662</v>
      </c>
      <c r="D274" s="50">
        <v>2.9333694</v>
      </c>
      <c r="E274" s="50">
        <v>-35.13312</v>
      </c>
      <c r="F274" s="50">
        <v>46.2755683</v>
      </c>
      <c r="G274" s="50">
        <v>45.0389017</v>
      </c>
      <c r="H274" s="50">
        <v>6.43412881</v>
      </c>
      <c r="I274" s="50">
        <v>7.0</v>
      </c>
      <c r="J274" s="50">
        <v>3742.84437</v>
      </c>
      <c r="K274" s="50">
        <v>3648.15103</v>
      </c>
      <c r="L274" s="50">
        <v>6.80625193</v>
      </c>
      <c r="M274" s="50">
        <v>536.0</v>
      </c>
      <c r="N274" s="50">
        <v>401.74042</v>
      </c>
      <c r="O274" s="50">
        <v>306.693753</v>
      </c>
      <c r="P274" s="50">
        <v>0.57006274</v>
      </c>
      <c r="Q274" s="50">
        <v>538.0</v>
      </c>
      <c r="R274" s="50">
        <v>5.74058205</v>
      </c>
      <c r="S274" s="50">
        <v>4.32724872</v>
      </c>
      <c r="T274" s="50">
        <v>0.54090609</v>
      </c>
      <c r="U274" s="50">
        <v>8.0</v>
      </c>
    </row>
    <row r="275">
      <c r="A275" s="50">
        <v>19.886</v>
      </c>
      <c r="B275" s="48" t="s">
        <v>472</v>
      </c>
      <c r="C275" s="50">
        <v>1.15804554</v>
      </c>
      <c r="D275" s="50">
        <v>290.374</v>
      </c>
      <c r="E275" s="50">
        <v>-34.983486</v>
      </c>
      <c r="F275" s="50">
        <v>30.5401266</v>
      </c>
      <c r="G275" s="50">
        <v>30.0101266</v>
      </c>
      <c r="H275" s="50">
        <v>10.0033755</v>
      </c>
      <c r="I275" s="50">
        <v>3.0</v>
      </c>
      <c r="J275" s="50">
        <v>2468.98026</v>
      </c>
      <c r="K275" s="50">
        <v>2430.82026</v>
      </c>
      <c r="L275" s="50">
        <v>11.2537975</v>
      </c>
      <c r="M275" s="50">
        <v>216.0</v>
      </c>
      <c r="N275" s="50">
        <v>242.440356</v>
      </c>
      <c r="O275" s="50">
        <v>204.457022</v>
      </c>
      <c r="P275" s="50">
        <v>0.95096289</v>
      </c>
      <c r="Q275" s="50">
        <v>215.0</v>
      </c>
      <c r="R275" s="50">
        <v>6.10832154</v>
      </c>
      <c r="S275" s="50">
        <v>5.04832154</v>
      </c>
      <c r="T275" s="50">
        <v>0.84138692</v>
      </c>
      <c r="U275" s="50">
        <v>6.0</v>
      </c>
    </row>
    <row r="276">
      <c r="A276" s="50">
        <v>15.61</v>
      </c>
      <c r="B276" s="48" t="s">
        <v>473</v>
      </c>
      <c r="C276" s="50">
        <v>0.79212456</v>
      </c>
      <c r="D276" s="50">
        <v>290.89172</v>
      </c>
      <c r="E276" s="50">
        <v>33.221966</v>
      </c>
      <c r="F276" s="50">
        <v>5.95603265</v>
      </c>
      <c r="G276" s="50">
        <v>5.60269931</v>
      </c>
      <c r="H276" s="50">
        <v>2.80134966</v>
      </c>
      <c r="I276" s="50">
        <v>2.0</v>
      </c>
      <c r="J276" s="50">
        <v>229.205989</v>
      </c>
      <c r="K276" s="50">
        <v>226.909322</v>
      </c>
      <c r="L276" s="50">
        <v>17.4545632</v>
      </c>
      <c r="M276" s="50">
        <v>13.0</v>
      </c>
      <c r="N276" s="50">
        <v>21.4034734</v>
      </c>
      <c r="O276" s="50">
        <v>19.1068067</v>
      </c>
      <c r="P276" s="50">
        <v>1.46975436</v>
      </c>
      <c r="Q276" s="50">
        <v>13.0</v>
      </c>
      <c r="R276" s="50">
        <v>5.36319121</v>
      </c>
      <c r="S276" s="50">
        <v>3.06652454</v>
      </c>
      <c r="T276" s="50">
        <v>0.2358865</v>
      </c>
      <c r="U276" s="50">
        <v>13.0</v>
      </c>
    </row>
    <row r="277">
      <c r="A277" s="50">
        <v>14.959</v>
      </c>
      <c r="B277" s="48" t="s">
        <v>474</v>
      </c>
      <c r="C277" s="50">
        <v>1.52368614</v>
      </c>
      <c r="D277" s="50">
        <v>291.2425</v>
      </c>
      <c r="E277" s="50">
        <v>11.944415</v>
      </c>
      <c r="F277" s="50">
        <v>5.78402517</v>
      </c>
      <c r="G277" s="50">
        <v>4.90069183</v>
      </c>
      <c r="H277" s="50">
        <v>0.98013837</v>
      </c>
      <c r="I277" s="50">
        <v>5.0</v>
      </c>
      <c r="J277" s="50">
        <v>82.394541</v>
      </c>
      <c r="K277" s="50">
        <v>79.3912077</v>
      </c>
      <c r="L277" s="50">
        <v>4.67007104</v>
      </c>
      <c r="M277" s="50">
        <v>17.0</v>
      </c>
      <c r="N277" s="50">
        <v>9.50885607</v>
      </c>
      <c r="O277" s="50">
        <v>6.6821894</v>
      </c>
      <c r="P277" s="50">
        <v>0.41763684</v>
      </c>
      <c r="Q277" s="50">
        <v>16.0</v>
      </c>
      <c r="R277" s="50">
        <v>5.18325664</v>
      </c>
      <c r="S277" s="50">
        <v>1.64992331</v>
      </c>
      <c r="T277" s="50">
        <v>0.08249617</v>
      </c>
      <c r="U277" s="50">
        <v>20.0</v>
      </c>
    </row>
    <row r="278">
      <c r="A278" s="50">
        <v>15.373</v>
      </c>
      <c r="B278" s="48" t="s">
        <v>475</v>
      </c>
      <c r="C278" s="50">
        <v>1.95920255</v>
      </c>
      <c r="D278" s="50">
        <v>291.37457</v>
      </c>
      <c r="E278" s="50">
        <v>3.1147752</v>
      </c>
      <c r="F278" s="50">
        <v>3179.87489</v>
      </c>
      <c r="G278" s="50">
        <v>2776.19155</v>
      </c>
      <c r="H278" s="50">
        <v>1.21496348</v>
      </c>
      <c r="I278" s="50">
        <v>2285.0</v>
      </c>
      <c r="J278" s="50">
        <v>257558.913</v>
      </c>
      <c r="K278" s="50">
        <v>224871.516</v>
      </c>
      <c r="L278" s="50">
        <v>1.21537061</v>
      </c>
      <c r="M278" s="50">
        <v>185023.0</v>
      </c>
      <c r="N278" s="50">
        <v>52000.4479</v>
      </c>
      <c r="O278" s="50">
        <v>18894.3512</v>
      </c>
      <c r="P278" s="50">
        <v>0.10082741</v>
      </c>
      <c r="Q278" s="50">
        <v>187393.0</v>
      </c>
      <c r="R278" s="50">
        <v>642.070262</v>
      </c>
      <c r="S278" s="50">
        <v>233.263595</v>
      </c>
      <c r="T278" s="50">
        <v>0.10080536</v>
      </c>
      <c r="U278" s="50">
        <v>2314.0</v>
      </c>
    </row>
    <row r="279">
      <c r="A279" s="50">
        <v>5.755</v>
      </c>
      <c r="B279" s="48" t="s">
        <v>476</v>
      </c>
      <c r="C279" s="50">
        <v>0.78305698</v>
      </c>
      <c r="D279" s="50">
        <v>293.08997</v>
      </c>
      <c r="E279" s="50">
        <v>69.66118</v>
      </c>
      <c r="F279" s="50">
        <v>5.77214613</v>
      </c>
      <c r="G279" s="50">
        <v>4.53547946</v>
      </c>
      <c r="H279" s="50">
        <v>0.64792564</v>
      </c>
      <c r="I279" s="50">
        <v>7.0</v>
      </c>
      <c r="J279" s="50">
        <v>55.6619767</v>
      </c>
      <c r="K279" s="50">
        <v>52.4819767</v>
      </c>
      <c r="L279" s="50">
        <v>2.91566537</v>
      </c>
      <c r="M279" s="50">
        <v>18.0</v>
      </c>
      <c r="N279" s="50">
        <v>7.59990405</v>
      </c>
      <c r="O279" s="50">
        <v>4.41990405</v>
      </c>
      <c r="P279" s="50">
        <v>0.24555023</v>
      </c>
      <c r="Q279" s="50">
        <v>18.0</v>
      </c>
      <c r="R279" s="50">
        <v>5.31836782</v>
      </c>
      <c r="S279" s="50">
        <v>1.25503448</v>
      </c>
      <c r="T279" s="50">
        <v>0.05456672</v>
      </c>
      <c r="U279" s="50">
        <v>23.0</v>
      </c>
    </row>
    <row r="280">
      <c r="A280" s="50">
        <v>25.347</v>
      </c>
      <c r="B280" s="48" t="s">
        <v>477</v>
      </c>
      <c r="C280" s="50">
        <v>1.51347329</v>
      </c>
      <c r="D280" s="50">
        <v>293.58246</v>
      </c>
      <c r="E280" s="50">
        <v>51.236618</v>
      </c>
      <c r="F280" s="50">
        <v>27.9401807</v>
      </c>
      <c r="G280" s="50">
        <v>27.233514</v>
      </c>
      <c r="H280" s="50">
        <v>6.8083785</v>
      </c>
      <c r="I280" s="50">
        <v>4.0</v>
      </c>
      <c r="J280" s="50">
        <v>2252.55463</v>
      </c>
      <c r="K280" s="50">
        <v>2205.91463</v>
      </c>
      <c r="L280" s="50">
        <v>8.35573725</v>
      </c>
      <c r="M280" s="50">
        <v>264.0</v>
      </c>
      <c r="N280" s="50">
        <v>232.104547</v>
      </c>
      <c r="O280" s="50">
        <v>185.464547</v>
      </c>
      <c r="P280" s="50">
        <v>0.70251722</v>
      </c>
      <c r="Q280" s="50">
        <v>264.0</v>
      </c>
      <c r="R280" s="50">
        <v>5.24361675</v>
      </c>
      <c r="S280" s="50">
        <v>4.00695009</v>
      </c>
      <c r="T280" s="50">
        <v>0.57242144</v>
      </c>
      <c r="U280" s="50">
        <v>7.0</v>
      </c>
    </row>
    <row r="281">
      <c r="A281" s="50">
        <v>18.335</v>
      </c>
      <c r="B281" s="48" t="s">
        <v>479</v>
      </c>
      <c r="C281" s="50">
        <v>1.88442127</v>
      </c>
      <c r="D281" s="50">
        <v>294.11057</v>
      </c>
      <c r="E281" s="50">
        <v>50.221104</v>
      </c>
      <c r="F281" s="50">
        <v>12.9591443</v>
      </c>
      <c r="G281" s="50">
        <v>12.075811</v>
      </c>
      <c r="H281" s="50">
        <v>2.41516219</v>
      </c>
      <c r="I281" s="50">
        <v>5.0</v>
      </c>
      <c r="J281" s="50">
        <v>1039.97402</v>
      </c>
      <c r="K281" s="50">
        <v>978.140687</v>
      </c>
      <c r="L281" s="50">
        <v>2.79468768</v>
      </c>
      <c r="M281" s="50">
        <v>350.0</v>
      </c>
      <c r="N281" s="50">
        <v>144.235301</v>
      </c>
      <c r="O281" s="50">
        <v>82.2253006</v>
      </c>
      <c r="P281" s="50">
        <v>0.23426012</v>
      </c>
      <c r="Q281" s="50">
        <v>351.0</v>
      </c>
      <c r="R281" s="50">
        <v>5.3156894</v>
      </c>
      <c r="S281" s="50">
        <v>2.84235607</v>
      </c>
      <c r="T281" s="50">
        <v>0.20302543</v>
      </c>
      <c r="U281" s="50">
        <v>14.0</v>
      </c>
    </row>
    <row r="282">
      <c r="A282" s="50">
        <v>21.152</v>
      </c>
      <c r="B282" s="48" t="s">
        <v>480</v>
      </c>
      <c r="C282" s="50">
        <v>1.25184443</v>
      </c>
      <c r="D282" s="50">
        <v>295.45398</v>
      </c>
      <c r="E282" s="50">
        <v>50.52506</v>
      </c>
      <c r="F282" s="50">
        <v>14.9630696</v>
      </c>
      <c r="G282" s="50">
        <v>14.6097363</v>
      </c>
      <c r="H282" s="50">
        <v>7.30486813</v>
      </c>
      <c r="I282" s="50">
        <v>2.0</v>
      </c>
      <c r="J282" s="50">
        <v>1202.46864</v>
      </c>
      <c r="K282" s="50">
        <v>1183.38864</v>
      </c>
      <c r="L282" s="50">
        <v>10.9573022</v>
      </c>
      <c r="M282" s="50">
        <v>108.0</v>
      </c>
      <c r="N282" s="50">
        <v>118.441002</v>
      </c>
      <c r="O282" s="50">
        <v>99.5376691</v>
      </c>
      <c r="P282" s="50">
        <v>0.93025859</v>
      </c>
      <c r="Q282" s="50">
        <v>107.0</v>
      </c>
      <c r="R282" s="50">
        <v>5.53767706</v>
      </c>
      <c r="S282" s="50">
        <v>4.30101039</v>
      </c>
      <c r="T282" s="50">
        <v>0.61443006</v>
      </c>
      <c r="U282" s="50">
        <v>7.0</v>
      </c>
    </row>
    <row r="283">
      <c r="A283" s="50">
        <v>21.153</v>
      </c>
      <c r="B283" s="48" t="s">
        <v>482</v>
      </c>
      <c r="C283" s="50">
        <v>1.15886766</v>
      </c>
      <c r="D283" s="50">
        <v>295.46655</v>
      </c>
      <c r="E283" s="50">
        <v>50.517525</v>
      </c>
      <c r="F283" s="50">
        <v>5.22414957</v>
      </c>
      <c r="G283" s="50">
        <v>5.0474829</v>
      </c>
      <c r="H283" s="50">
        <v>5.0474829</v>
      </c>
      <c r="I283" s="50">
        <v>1.0</v>
      </c>
      <c r="J283" s="50">
        <v>414.322782</v>
      </c>
      <c r="K283" s="50">
        <v>408.846115</v>
      </c>
      <c r="L283" s="50">
        <v>13.1885844</v>
      </c>
      <c r="M283" s="50">
        <v>31.0</v>
      </c>
      <c r="N283" s="50">
        <v>39.6984009</v>
      </c>
      <c r="O283" s="50">
        <v>34.3984009</v>
      </c>
      <c r="P283" s="50">
        <v>1.14661336</v>
      </c>
      <c r="Q283" s="50">
        <v>30.0</v>
      </c>
      <c r="R283" s="50">
        <v>5.41204454</v>
      </c>
      <c r="S283" s="50">
        <v>3.82204454</v>
      </c>
      <c r="T283" s="50">
        <v>0.42467162</v>
      </c>
      <c r="U283" s="50">
        <v>9.0</v>
      </c>
    </row>
    <row r="284">
      <c r="A284" s="50">
        <v>20.9</v>
      </c>
      <c r="B284" s="48" t="s">
        <v>483</v>
      </c>
      <c r="C284" s="50">
        <v>1.39421114</v>
      </c>
      <c r="D284" s="50">
        <v>296.60666</v>
      </c>
      <c r="E284" s="50">
        <v>33.727596</v>
      </c>
      <c r="F284" s="50">
        <v>24.6878306</v>
      </c>
      <c r="G284" s="50">
        <v>23.981164</v>
      </c>
      <c r="H284" s="50">
        <v>5.99529099</v>
      </c>
      <c r="I284" s="50">
        <v>4.0</v>
      </c>
      <c r="J284" s="50">
        <v>1998.47761</v>
      </c>
      <c r="K284" s="50">
        <v>1942.47428</v>
      </c>
      <c r="L284" s="50">
        <v>6.12767912</v>
      </c>
      <c r="M284" s="50">
        <v>317.0</v>
      </c>
      <c r="N284" s="50">
        <v>219.480761</v>
      </c>
      <c r="O284" s="50">
        <v>163.300761</v>
      </c>
      <c r="P284" s="50">
        <v>0.51352441</v>
      </c>
      <c r="Q284" s="50">
        <v>318.0</v>
      </c>
      <c r="R284" s="50">
        <v>5.4454509</v>
      </c>
      <c r="S284" s="50">
        <v>4.03211756</v>
      </c>
      <c r="T284" s="50">
        <v>0.5040147</v>
      </c>
      <c r="U284" s="50">
        <v>8.0</v>
      </c>
    </row>
    <row r="285">
      <c r="A285" s="50">
        <v>27.431</v>
      </c>
      <c r="B285" s="48" t="s">
        <v>485</v>
      </c>
      <c r="C285" s="50">
        <v>1.51690973</v>
      </c>
      <c r="D285" s="50">
        <v>297.69495</v>
      </c>
      <c r="E285" s="50">
        <v>-10.763512</v>
      </c>
      <c r="F285" s="50">
        <v>13979.8769</v>
      </c>
      <c r="G285" s="50">
        <v>13654.6336</v>
      </c>
      <c r="H285" s="50">
        <v>7.41696556</v>
      </c>
      <c r="I285" s="50">
        <v>1841.0</v>
      </c>
      <c r="J285" s="50">
        <v>1132368.44</v>
      </c>
      <c r="K285" s="50">
        <v>1106025.32</v>
      </c>
      <c r="L285" s="50">
        <v>7.41741323</v>
      </c>
      <c r="M285" s="50">
        <v>149112.0</v>
      </c>
      <c r="N285" s="50">
        <v>119520.263</v>
      </c>
      <c r="O285" s="50">
        <v>92948.8898</v>
      </c>
      <c r="P285" s="50">
        <v>0.6179948</v>
      </c>
      <c r="Q285" s="50">
        <v>150404.0</v>
      </c>
      <c r="R285" s="50">
        <v>1475.58716</v>
      </c>
      <c r="S285" s="50">
        <v>1147.51716</v>
      </c>
      <c r="T285" s="50">
        <v>0.61794139</v>
      </c>
      <c r="U285" s="50">
        <v>1857.0</v>
      </c>
    </row>
    <row r="286">
      <c r="A286" s="50">
        <v>14.107</v>
      </c>
      <c r="B286" s="48" t="s">
        <v>486</v>
      </c>
      <c r="C286" s="50">
        <v>0.86902815</v>
      </c>
      <c r="D286" s="50">
        <v>298.57394</v>
      </c>
      <c r="E286" s="50">
        <v>-23.94107</v>
      </c>
      <c r="F286" s="50">
        <v>6.56103472</v>
      </c>
      <c r="G286" s="50">
        <v>6.03103472</v>
      </c>
      <c r="H286" s="50">
        <v>2.01034491</v>
      </c>
      <c r="I286" s="50">
        <v>3.0</v>
      </c>
      <c r="J286" s="50">
        <v>164.251271</v>
      </c>
      <c r="K286" s="50">
        <v>162.837937</v>
      </c>
      <c r="L286" s="50">
        <v>20.3547422</v>
      </c>
      <c r="M286" s="50">
        <v>8.0</v>
      </c>
      <c r="N286" s="50">
        <v>15.1627416</v>
      </c>
      <c r="O286" s="50">
        <v>13.7494083</v>
      </c>
      <c r="P286" s="50">
        <v>1.71867604</v>
      </c>
      <c r="Q286" s="50">
        <v>8.0</v>
      </c>
      <c r="R286" s="50">
        <v>5.19618672</v>
      </c>
      <c r="S286" s="50">
        <v>2.54618672</v>
      </c>
      <c r="T286" s="50">
        <v>0.16974578</v>
      </c>
      <c r="U286" s="50">
        <v>15.0</v>
      </c>
    </row>
    <row r="287">
      <c r="A287" s="50">
        <v>13.699</v>
      </c>
      <c r="B287" s="48" t="s">
        <v>487</v>
      </c>
      <c r="C287" s="50">
        <v>1.88624366</v>
      </c>
      <c r="D287" s="50">
        <v>298.8283</v>
      </c>
      <c r="E287" s="50">
        <v>6.4067636</v>
      </c>
      <c r="F287" s="50">
        <v>5.98151612</v>
      </c>
      <c r="G287" s="50">
        <v>5.09818278</v>
      </c>
      <c r="H287" s="50">
        <v>1.01963656</v>
      </c>
      <c r="I287" s="50">
        <v>5.0</v>
      </c>
      <c r="J287" s="50">
        <v>87.5372278</v>
      </c>
      <c r="K287" s="50">
        <v>82.5905611</v>
      </c>
      <c r="L287" s="50">
        <v>2.9496629</v>
      </c>
      <c r="M287" s="50">
        <v>28.0</v>
      </c>
      <c r="N287" s="50">
        <v>11.9039128</v>
      </c>
      <c r="O287" s="50">
        <v>6.95724615</v>
      </c>
      <c r="P287" s="50">
        <v>0.24847308</v>
      </c>
      <c r="Q287" s="50">
        <v>28.0</v>
      </c>
      <c r="R287" s="50">
        <v>5.25117189</v>
      </c>
      <c r="S287" s="50">
        <v>1.71783855</v>
      </c>
      <c r="T287" s="50">
        <v>0.08589193</v>
      </c>
      <c r="U287" s="50">
        <v>20.0</v>
      </c>
    </row>
    <row r="288">
      <c r="A288" s="50">
        <v>16.014</v>
      </c>
      <c r="B288" s="48" t="s">
        <v>488</v>
      </c>
      <c r="C288" s="50">
        <v>0.97761847</v>
      </c>
      <c r="D288" s="50">
        <v>300.90585</v>
      </c>
      <c r="E288" s="50">
        <v>29.896805</v>
      </c>
      <c r="F288" s="50">
        <v>7.18869975</v>
      </c>
      <c r="G288" s="50">
        <v>6.65869975</v>
      </c>
      <c r="H288" s="50">
        <v>2.21956658</v>
      </c>
      <c r="I288" s="50">
        <v>3.0</v>
      </c>
      <c r="J288" s="50">
        <v>182.434893</v>
      </c>
      <c r="K288" s="50">
        <v>179.784893</v>
      </c>
      <c r="L288" s="50">
        <v>11.9856595</v>
      </c>
      <c r="M288" s="50">
        <v>15.0</v>
      </c>
      <c r="N288" s="50">
        <v>17.7807346</v>
      </c>
      <c r="O288" s="50">
        <v>15.1307346</v>
      </c>
      <c r="P288" s="50">
        <v>1.00871564</v>
      </c>
      <c r="Q288" s="50">
        <v>15.0</v>
      </c>
      <c r="R288" s="50">
        <v>5.45198789</v>
      </c>
      <c r="S288" s="50">
        <v>2.80198789</v>
      </c>
      <c r="T288" s="50">
        <v>0.18679919</v>
      </c>
      <c r="U288" s="50">
        <v>15.0</v>
      </c>
    </row>
    <row r="289">
      <c r="A289" s="50">
        <v>19.017</v>
      </c>
      <c r="B289" s="48" t="s">
        <v>491</v>
      </c>
      <c r="C289" s="50">
        <v>1.00770605</v>
      </c>
      <c r="D289" s="50">
        <v>301.29077</v>
      </c>
      <c r="E289" s="50">
        <v>38.47846</v>
      </c>
      <c r="F289" s="50">
        <v>6.17806914</v>
      </c>
      <c r="G289" s="50">
        <v>6.00140248</v>
      </c>
      <c r="H289" s="50">
        <v>6.00140248</v>
      </c>
      <c r="I289" s="50">
        <v>1.0</v>
      </c>
      <c r="J289" s="50">
        <v>492.473601</v>
      </c>
      <c r="K289" s="50">
        <v>486.113601</v>
      </c>
      <c r="L289" s="50">
        <v>13.5031556</v>
      </c>
      <c r="M289" s="50">
        <v>36.0</v>
      </c>
      <c r="N289" s="50">
        <v>47.252515</v>
      </c>
      <c r="O289" s="50">
        <v>40.892515</v>
      </c>
      <c r="P289" s="50">
        <v>1.13590319</v>
      </c>
      <c r="Q289" s="50">
        <v>36.0</v>
      </c>
      <c r="R289" s="50">
        <v>5.45210024</v>
      </c>
      <c r="S289" s="50">
        <v>4.03876691</v>
      </c>
      <c r="T289" s="50">
        <v>0.50484586</v>
      </c>
      <c r="U289" s="50">
        <v>8.0</v>
      </c>
    </row>
    <row r="290">
      <c r="A290" s="50">
        <v>17.915</v>
      </c>
      <c r="B290" s="48" t="s">
        <v>492</v>
      </c>
      <c r="C290" s="50">
        <v>1.04311928</v>
      </c>
      <c r="D290" s="50">
        <v>301.3865</v>
      </c>
      <c r="E290" s="50">
        <v>-67.3209</v>
      </c>
      <c r="F290" s="50">
        <v>6.28214154</v>
      </c>
      <c r="G290" s="50">
        <v>6.10547487</v>
      </c>
      <c r="H290" s="50">
        <v>6.10547487</v>
      </c>
      <c r="I290" s="50">
        <v>1.0</v>
      </c>
      <c r="J290" s="50">
        <v>501.786798</v>
      </c>
      <c r="K290" s="50">
        <v>494.543465</v>
      </c>
      <c r="L290" s="50">
        <v>12.0620357</v>
      </c>
      <c r="M290" s="50">
        <v>41.0</v>
      </c>
      <c r="N290" s="50">
        <v>48.8523545</v>
      </c>
      <c r="O290" s="50">
        <v>41.6090212</v>
      </c>
      <c r="P290" s="50">
        <v>1.01485418</v>
      </c>
      <c r="Q290" s="50">
        <v>41.0</v>
      </c>
      <c r="R290" s="50">
        <v>5.52286629</v>
      </c>
      <c r="S290" s="50">
        <v>4.10953296</v>
      </c>
      <c r="T290" s="50">
        <v>0.51369162</v>
      </c>
      <c r="U290" s="50">
        <v>8.0</v>
      </c>
    </row>
    <row r="291">
      <c r="A291" s="50">
        <v>23.94</v>
      </c>
      <c r="B291" s="48" t="s">
        <v>493</v>
      </c>
      <c r="C291" s="50">
        <v>2.23374611</v>
      </c>
      <c r="D291" s="50">
        <v>301.5907</v>
      </c>
      <c r="E291" s="50">
        <v>35.97247</v>
      </c>
      <c r="F291" s="50">
        <v>6.45719476</v>
      </c>
      <c r="G291" s="50">
        <v>5.92719476</v>
      </c>
      <c r="H291" s="50">
        <v>1.97573159</v>
      </c>
      <c r="I291" s="50">
        <v>3.0</v>
      </c>
      <c r="J291" s="50">
        <v>164.627592</v>
      </c>
      <c r="K291" s="50">
        <v>160.034258</v>
      </c>
      <c r="L291" s="50">
        <v>6.15516379</v>
      </c>
      <c r="M291" s="50">
        <v>26.0</v>
      </c>
      <c r="N291" s="50">
        <v>17.8996313</v>
      </c>
      <c r="O291" s="50">
        <v>13.4829646</v>
      </c>
      <c r="P291" s="50">
        <v>0.53931858</v>
      </c>
      <c r="Q291" s="50">
        <v>25.0</v>
      </c>
      <c r="R291" s="50">
        <v>5.48996832</v>
      </c>
      <c r="S291" s="50">
        <v>2.66330165</v>
      </c>
      <c r="T291" s="50">
        <v>0.16645635</v>
      </c>
      <c r="U291" s="50">
        <v>16.0</v>
      </c>
    </row>
    <row r="292">
      <c r="A292" s="50">
        <v>6.108</v>
      </c>
      <c r="B292" s="48" t="s">
        <v>494</v>
      </c>
      <c r="C292" s="50">
        <v>1.21786137</v>
      </c>
      <c r="D292" s="50">
        <v>302.1817</v>
      </c>
      <c r="E292" s="50">
        <v>-66.18207</v>
      </c>
      <c r="F292" s="50">
        <v>5.22569232</v>
      </c>
      <c r="G292" s="50">
        <v>2.92902566</v>
      </c>
      <c r="H292" s="50">
        <v>0.22530967</v>
      </c>
      <c r="I292" s="50">
        <v>13.0</v>
      </c>
      <c r="J292" s="50">
        <v>20.9000829</v>
      </c>
      <c r="K292" s="50">
        <v>18.2500829</v>
      </c>
      <c r="L292" s="50">
        <v>1.2166722</v>
      </c>
      <c r="M292" s="50">
        <v>15.0</v>
      </c>
      <c r="N292" s="50">
        <v>5.44106208</v>
      </c>
      <c r="O292" s="50">
        <v>2.08439541</v>
      </c>
      <c r="P292" s="50">
        <v>0.10970502</v>
      </c>
      <c r="Q292" s="50">
        <v>19.0</v>
      </c>
      <c r="R292" s="50">
        <v>5.28195677</v>
      </c>
      <c r="S292" s="50">
        <v>0.51195677</v>
      </c>
      <c r="T292" s="50">
        <v>0.01896136</v>
      </c>
      <c r="U292" s="50">
        <v>27.0</v>
      </c>
    </row>
    <row r="293">
      <c r="A293" s="50">
        <v>6.016</v>
      </c>
      <c r="B293" s="48" t="s">
        <v>495</v>
      </c>
      <c r="C293" s="50">
        <v>0.7070346</v>
      </c>
      <c r="D293" s="50">
        <v>302.79974</v>
      </c>
      <c r="E293" s="50">
        <v>-36.10121</v>
      </c>
      <c r="F293" s="50">
        <v>6.30389091</v>
      </c>
      <c r="G293" s="50">
        <v>5.42055757</v>
      </c>
      <c r="H293" s="50">
        <v>1.08411151</v>
      </c>
      <c r="I293" s="50">
        <v>5.0</v>
      </c>
      <c r="J293" s="50">
        <v>91.5230327</v>
      </c>
      <c r="K293" s="50">
        <v>87.8130327</v>
      </c>
      <c r="L293" s="50">
        <v>4.18157298</v>
      </c>
      <c r="M293" s="50">
        <v>21.0</v>
      </c>
      <c r="N293" s="50">
        <v>11.1140532</v>
      </c>
      <c r="O293" s="50">
        <v>7.4040532</v>
      </c>
      <c r="P293" s="50">
        <v>0.35257396</v>
      </c>
      <c r="Q293" s="50">
        <v>21.0</v>
      </c>
      <c r="R293" s="50">
        <v>5.36149462</v>
      </c>
      <c r="S293" s="50">
        <v>1.82816128</v>
      </c>
      <c r="T293" s="50">
        <v>0.09140806</v>
      </c>
      <c r="U293" s="50">
        <v>20.0</v>
      </c>
    </row>
    <row r="294">
      <c r="A294" s="50">
        <v>6.161</v>
      </c>
      <c r="B294" s="48" t="s">
        <v>496</v>
      </c>
      <c r="C294" s="50">
        <v>0.48329822</v>
      </c>
      <c r="D294" s="50">
        <v>303.47247</v>
      </c>
      <c r="E294" s="50">
        <v>-45.16402</v>
      </c>
      <c r="F294" s="50">
        <v>6.44190452</v>
      </c>
      <c r="G294" s="50">
        <v>5.91190452</v>
      </c>
      <c r="H294" s="50">
        <v>1.97063484</v>
      </c>
      <c r="I294" s="50">
        <v>3.0</v>
      </c>
      <c r="J294" s="50">
        <v>160.681422</v>
      </c>
      <c r="K294" s="50">
        <v>159.621422</v>
      </c>
      <c r="L294" s="50">
        <v>26.6035703</v>
      </c>
      <c r="M294" s="50">
        <v>6.0</v>
      </c>
      <c r="N294" s="50">
        <v>14.6326607</v>
      </c>
      <c r="O294" s="50">
        <v>13.5726607</v>
      </c>
      <c r="P294" s="50">
        <v>2.26211012</v>
      </c>
      <c r="Q294" s="50">
        <v>6.0</v>
      </c>
      <c r="R294" s="50">
        <v>5.50768606</v>
      </c>
      <c r="S294" s="50">
        <v>2.6810194</v>
      </c>
      <c r="T294" s="50">
        <v>0.16756371</v>
      </c>
      <c r="U294" s="50">
        <v>16.0</v>
      </c>
    </row>
    <row r="295">
      <c r="A295" s="50">
        <v>8.799</v>
      </c>
      <c r="B295" s="48" t="s">
        <v>497</v>
      </c>
      <c r="C295" s="50">
        <v>0.78033159</v>
      </c>
      <c r="D295" s="50">
        <v>303.82245</v>
      </c>
      <c r="E295" s="50">
        <v>-27.032976</v>
      </c>
      <c r="F295" s="50">
        <v>6.00314998</v>
      </c>
      <c r="G295" s="50">
        <v>5.11981665</v>
      </c>
      <c r="H295" s="50">
        <v>1.02396333</v>
      </c>
      <c r="I295" s="50">
        <v>5.0</v>
      </c>
      <c r="J295" s="50">
        <v>85.0610297</v>
      </c>
      <c r="K295" s="50">
        <v>82.9410297</v>
      </c>
      <c r="L295" s="50">
        <v>6.91175247</v>
      </c>
      <c r="M295" s="50">
        <v>12.0</v>
      </c>
      <c r="N295" s="50">
        <v>9.10921561</v>
      </c>
      <c r="O295" s="50">
        <v>6.98921561</v>
      </c>
      <c r="P295" s="50">
        <v>0.58243463</v>
      </c>
      <c r="Q295" s="50">
        <v>12.0</v>
      </c>
      <c r="R295" s="50">
        <v>5.25906558</v>
      </c>
      <c r="S295" s="50">
        <v>1.72573225</v>
      </c>
      <c r="T295" s="50">
        <v>0.08628661</v>
      </c>
      <c r="U295" s="50">
        <v>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2019-07-30T20:42:43Z</dcterms:created>
  <dc:creator>Eric</dc:creator>
</cp:coreProperties>
</file>