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08fff9b04d05224/Documents/2019/SÀN GIAO DỊCH/DN PHIÊN 2019/DS GỬI QUẬN HUYỆN/"/>
    </mc:Choice>
  </mc:AlternateContent>
  <xr:revisionPtr revIDLastSave="0" documentId="8_{A0568270-59F3-41A1-B92A-5A5738642B1F}" xr6:coauthVersionLast="45" xr6:coauthVersionMax="45" xr10:uidLastSave="{00000000-0000-0000-0000-000000000000}"/>
  <bookViews>
    <workbookView xWindow="-120" yWindow="-120" windowWidth="24240" windowHeight="13740" tabRatio="582" xr2:uid="{00000000-000D-0000-FFFF-FFFF00000000}"/>
  </bookViews>
  <sheets>
    <sheet name="HẢI CHÂU" sheetId="19" r:id="rId1"/>
  </sheets>
  <definedNames>
    <definedName name="_xlnm._FilterDatabase" localSheetId="0" hidden="1">'HẢI CHÂU'!$A$3:$U$119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4" i="19"/>
  <c r="F120" i="19" l="1"/>
  <c r="N120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H120" i="19" l="1"/>
  <c r="I120" i="19"/>
  <c r="J120" i="19"/>
  <c r="K120" i="19"/>
  <c r="L120" i="19"/>
  <c r="M120" i="19"/>
  <c r="C123" i="19" l="1"/>
  <c r="C122" i="19"/>
  <c r="U120" i="19"/>
  <c r="G120" i="19"/>
  <c r="C127" i="19" l="1"/>
  <c r="C131" i="19" l="1"/>
  <c r="C130" i="19"/>
  <c r="C129" i="19"/>
  <c r="C128" i="19"/>
  <c r="C126" i="19" l="1"/>
  <c r="D126" i="19" s="1"/>
  <c r="F127" i="19" l="1"/>
  <c r="T120" i="19" l="1"/>
  <c r="C124" i="19" s="1"/>
  <c r="F128" i="19"/>
  <c r="F129" i="19"/>
  <c r="F130" i="19"/>
  <c r="F131" i="19"/>
  <c r="F132" i="19"/>
  <c r="F133" i="19"/>
  <c r="F134" i="19"/>
  <c r="F126" i="19" l="1"/>
  <c r="A4" i="19" l="1"/>
  <c r="G126" i="19" l="1"/>
</calcChain>
</file>

<file path=xl/sharedStrings.xml><?xml version="1.0" encoding="utf-8"?>
<sst xmlns="http://schemas.openxmlformats.org/spreadsheetml/2006/main" count="750" uniqueCount="574">
  <si>
    <t>SL</t>
  </si>
  <si>
    <t>SĐH</t>
  </si>
  <si>
    <t>ĐH</t>
  </si>
  <si>
    <t>CĐ</t>
  </si>
  <si>
    <t>TC</t>
  </si>
  <si>
    <t>Ngoại tỉnh</t>
  </si>
  <si>
    <t>CNKT</t>
  </si>
  <si>
    <t>LĐPT</t>
  </si>
  <si>
    <t>TRÌNH ĐỘ</t>
  </si>
  <si>
    <t>TÊN CÔNG TY</t>
  </si>
  <si>
    <t>VỊ TRÍ TUYỂN DỤNG</t>
  </si>
  <si>
    <t>TT</t>
  </si>
  <si>
    <t>NĂM THÀNH LẬP</t>
  </si>
  <si>
    <t>PHIÊN GIAO DỊCH</t>
  </si>
  <si>
    <t>MÃ LƯU</t>
  </si>
  <si>
    <t>NGOẠI TỈNH</t>
  </si>
  <si>
    <t>MÃ SỐ</t>
  </si>
  <si>
    <t>THAM GIA</t>
  </si>
  <si>
    <t>NỮ</t>
  </si>
  <si>
    <t>Nữ</t>
  </si>
  <si>
    <t>ĐỊA CHỈ</t>
  </si>
  <si>
    <t>NGƯỜI LIÊN HỆ</t>
  </si>
  <si>
    <t>SỐ ĐIỆN THOẠI</t>
  </si>
  <si>
    <t>ĐIỂM DANH</t>
  </si>
  <si>
    <t>DN THAM GIA TRONG NĂM 2019</t>
  </si>
  <si>
    <t>DN mới tham gia lần đầu</t>
  </si>
  <si>
    <t>DN của năm 2018</t>
  </si>
  <si>
    <t>DN của năm 2017</t>
  </si>
  <si>
    <t>DN của năm 2016</t>
  </si>
  <si>
    <t>DN của năm 2015</t>
  </si>
  <si>
    <t>Mã lưu DN lớn nhất 2018</t>
  </si>
  <si>
    <t>Mã lưu DN lớn nhất 2017</t>
  </si>
  <si>
    <t>Mã lưu DN lớn nhất 2016</t>
  </si>
  <si>
    <t>Mã lưu DN lớn nhất 2015</t>
  </si>
  <si>
    <t>PV: DN tuyển dụng trực tiếp tại sàn GD</t>
  </si>
  <si>
    <t>TB: DN tuyển dụng thông qua sàn GD</t>
  </si>
  <si>
    <t>Số DN tham gia tuyển dụng trực tiếp tại sàn GD</t>
  </si>
  <si>
    <t>Chị Nhung</t>
  </si>
  <si>
    <t>pv</t>
  </si>
  <si>
    <t>Chị Thảo</t>
  </si>
  <si>
    <t>Chị Thanh</t>
  </si>
  <si>
    <t>Đường số 6, KCN Hòa Khánh</t>
  </si>
  <si>
    <t>Chị Phương</t>
  </si>
  <si>
    <t>tb</t>
  </si>
  <si>
    <t>472 Hoàng Diệu, Hải Châu</t>
  </si>
  <si>
    <t>Chị Vân</t>
  </si>
  <si>
    <t>Chị Trâm</t>
  </si>
  <si>
    <t>Chị Hà</t>
  </si>
  <si>
    <t>Công ty TNHH SX Keo dán và vải nhám Bá Lộc</t>
  </si>
  <si>
    <t>Đường số 10, KCN Hòa Khánh</t>
  </si>
  <si>
    <t>Công ty TNHH Bắc Đẩu</t>
  </si>
  <si>
    <t>x</t>
  </si>
  <si>
    <t>Công ty TNHH Khoa học kỹ thuật Tường Hựu</t>
  </si>
  <si>
    <t>Công ty CP Kỹ thuật làm sạch và thương mại Quốc tế</t>
  </si>
  <si>
    <t>Công ty CP Thép Đà Nẵng</t>
  </si>
  <si>
    <t>Công nhân sản xuất (30)
Công nhân cơ điện (10)
NV Kế toán (2)
Kỹ sư điện (2)
Kỹ sư cơ khí (2)</t>
  </si>
  <si>
    <t>Công ty TNHH Kad Inducstrial S.A Việt Nam</t>
  </si>
  <si>
    <t>Công ty TNHH Nielsen Việt Nam - VP Đà Nẵng</t>
  </si>
  <si>
    <t>NV Thu thập thông tin thị trường (10)</t>
  </si>
  <si>
    <t>Chị Chương</t>
  </si>
  <si>
    <t>0236.6270.489 - 0397.501841</t>
  </si>
  <si>
    <t>Anh Tới</t>
  </si>
  <si>
    <t>29 Thanh Hoa, Hòa Xuân</t>
  </si>
  <si>
    <t>Anh Lân</t>
  </si>
  <si>
    <t>0914,015690</t>
  </si>
  <si>
    <t>Chị Diễm</t>
  </si>
  <si>
    <t>Khu công nghiệp Liên Chiểu</t>
  </si>
  <si>
    <t>Anh Thương</t>
  </si>
  <si>
    <t>0935.474033</t>
  </si>
  <si>
    <t>Đường số 2, KCN Hòa Khánh</t>
  </si>
  <si>
    <t>Anh Luật</t>
  </si>
  <si>
    <t xml:space="preserve">Đường số 11B, KCN Hòa Khánh </t>
  </si>
  <si>
    <t>Chị Tuyết</t>
  </si>
  <si>
    <t>0905.776558</t>
  </si>
  <si>
    <t>97 Phan Châu Trinh, Hải Châu</t>
  </si>
  <si>
    <t>Chị Khanh</t>
  </si>
  <si>
    <t>0905.763548</t>
  </si>
  <si>
    <t>Công ty CP DV &amp; Vận Tải Ô tô số 6</t>
  </si>
  <si>
    <t>NV Văn phòng (4)
NV Kế toán (4)</t>
  </si>
  <si>
    <t>Anh Đại</t>
  </si>
  <si>
    <t>75 Nguyễn Lương Bằng, Liên Chiểu</t>
  </si>
  <si>
    <t>Anh Thức</t>
  </si>
  <si>
    <t>0905.882465</t>
  </si>
  <si>
    <t>Chị Thủy</t>
  </si>
  <si>
    <t>0236, 3739909 - 0987.561167</t>
  </si>
  <si>
    <t>Chị Hiền</t>
  </si>
  <si>
    <t>Chị Hồng</t>
  </si>
  <si>
    <t>Kế toán - Kiểm toán (10)
Phiên dịch Tiếng Trung (15)
NV Kỹ thuật (100)
Lao động phổ thông (200)</t>
  </si>
  <si>
    <t>Lao động phổ thông(10) 
NV Kinh doanh (10)</t>
  </si>
  <si>
    <t>Khách sạn Brody Beach Hotel</t>
  </si>
  <si>
    <t>Công ty TNHH TM &amp; DV Viễn Thông Linh San</t>
  </si>
  <si>
    <t>Kế toán viên(4)</t>
  </si>
  <si>
    <t>Công ty CP Ô tô Sông Hàn</t>
  </si>
  <si>
    <t>Tạp chí Công nghiệp Môi trường</t>
  </si>
  <si>
    <t>Phóng viên(5)</t>
  </si>
  <si>
    <t>567 Nguyễn Tất Thành, Thanh Khê</t>
  </si>
  <si>
    <t>Khu công nghiệp Đà Nẵng</t>
  </si>
  <si>
    <t>Chị Nhân</t>
  </si>
  <si>
    <t>0914.093919</t>
  </si>
  <si>
    <t>150 Quang Trung, Hải Châu</t>
  </si>
  <si>
    <t>0903541418</t>
  </si>
  <si>
    <t>86 Duy Tân, Hải Châu</t>
  </si>
  <si>
    <t>66 Võ Văn Tần, Thanh Khê</t>
  </si>
  <si>
    <t>0903.511152</t>
  </si>
  <si>
    <t>Công ty CP SX &amp; TM Trường Hải</t>
  </si>
  <si>
    <t>Công nhân Sản xuất(20)</t>
  </si>
  <si>
    <t>Công ty CP Thiết kế và Xây lắp ATAT</t>
  </si>
  <si>
    <t>NV Kỹ thuật cơ, điện(4)</t>
  </si>
  <si>
    <t>Đường số 12, KCN Thanh Vinh, Hòa Khánh</t>
  </si>
  <si>
    <t>Anh Cường</t>
  </si>
  <si>
    <t>0915.134713</t>
  </si>
  <si>
    <t>Anh Nam</t>
  </si>
  <si>
    <t>28 Lương Văn Can, Cẩm Lệ</t>
  </si>
  <si>
    <t>0917.765498
0869.765498</t>
  </si>
  <si>
    <t>Công ty CP Quản lý và khai thác tòa nhà VNPT/PMC - CN Đà Nẵng</t>
  </si>
  <si>
    <t>Kỹ thuật viên(20)
Thực tập sinh(50)
Giám sát Dịch vụ(20)
Kỹ sư (10)
Thực tập sinh Đào tạo(10)</t>
  </si>
  <si>
    <t>Công ty TNHH Kỹ thuật và Xây dựng HĐ HRTECH</t>
  </si>
  <si>
    <t>Công ty TNHH MTV Tư vấn thiết kế XD &amp; TM S-HOME</t>
  </si>
  <si>
    <t>NV Kinh doanh(20)</t>
  </si>
  <si>
    <t>Chị Vân
Anh Hải</t>
  </si>
  <si>
    <t>0886.886.748 - 0236.3838.686-
0982.956667</t>
  </si>
  <si>
    <t>0905.062234</t>
  </si>
  <si>
    <t>Chị Chi</t>
  </si>
  <si>
    <t>16 Bàu Vàng, Liên Chiểu</t>
  </si>
  <si>
    <t>Chị Trang</t>
  </si>
  <si>
    <t>0982.887637</t>
  </si>
  <si>
    <t>235 - 237 Phù Đổng, Cẩm Lệ</t>
  </si>
  <si>
    <t>Anh Khánh</t>
  </si>
  <si>
    <t>0777.579779</t>
  </si>
  <si>
    <t>Chị Mai</t>
  </si>
  <si>
    <t>35 Ngô Quyền, Sơn Trà</t>
  </si>
  <si>
    <t xml:space="preserve">Công ty CP Long Khải - CN tại Đà Nẵng </t>
  </si>
  <si>
    <t>Công nhân may(100) 
Phụ may (50)</t>
  </si>
  <si>
    <t>Kỹ sư Điện lạnh(1)
NV Kinh doanh(10)
Thợ hàn(10)
Thợ điện nước + Thợ phụ(10)</t>
  </si>
  <si>
    <t>Công ty TNHH CN Thực phẩm LIWAYWAY Đà Nẵng</t>
  </si>
  <si>
    <t>NV Nhân sự(1)
NV Bảo trì Điện(1)
Công nhân(3)
Vệ sinh(1)</t>
  </si>
  <si>
    <t>Công ty TNHH TMDV Bảo vệ Yuki Sepre 24 Việt Nam</t>
  </si>
  <si>
    <t>NV Bảo vệ(50)
NV Kinh doanh Dịch vụ Bảo vệ(1)
NV Kinh doanh Vật liệu xây dựng(2)</t>
  </si>
  <si>
    <t>0977.882978</t>
  </si>
  <si>
    <t>Chị Hương</t>
  </si>
  <si>
    <t>Anh Trung</t>
  </si>
  <si>
    <t>KCN Hòa Khánh Mở rộng</t>
  </si>
  <si>
    <t>Chị Bình</t>
  </si>
  <si>
    <t>0236.3739940 - 0935.162737</t>
  </si>
  <si>
    <t>351 Huỳnh Ngọc Huệ, Thanh Khê</t>
  </si>
  <si>
    <t>Anh Tuấn</t>
  </si>
  <si>
    <t>Chị Dung</t>
  </si>
  <si>
    <t>Công ty TNHH MTV Thiên Phúc Thọ</t>
  </si>
  <si>
    <t>NV Thi công, lắp đặt Camera(4)</t>
  </si>
  <si>
    <t>Công ty CP ĐT SX&amp;TM Hưng Ngọc</t>
  </si>
  <si>
    <t>Lao động phổ thông(2)
NV Bốc hàng thời vụ(6)</t>
  </si>
  <si>
    <t>Công ty TNHH Đèn Led VYLIGHTS</t>
  </si>
  <si>
    <t>NV Sale(5)
Kế toán(2)</t>
  </si>
  <si>
    <t>CN đứng máy Dệt(30)
Thợ đứng máy Sấy(20)
Thợ Khíu, lộn(30)
Thợ cắt đầu sợ thừa(20)
Thợ Gấp Bao gối(30)</t>
  </si>
  <si>
    <t>Công ty TNHH Max Planning ViNa</t>
  </si>
  <si>
    <t>NV Theo dõi đơn hàng(2)
Tổ trưởng may mặc(2)
Kỹ thuật may(2)
Công nhân may(100)
Lao động phổ thông(20)</t>
  </si>
  <si>
    <t>Công ty CP TM&amp;DV ÂU VIỆT - VP Đà Nẵng</t>
  </si>
  <si>
    <t>Thực tập sinh(50)
Kỹ sư Xây dựng, cơ khí(20)
Du học sinh(100)</t>
  </si>
  <si>
    <t>Công ty CP TM&amp;DV Địa ốc BABYLON</t>
  </si>
  <si>
    <t>Trưởng phòng Kinh doanh(3)
NV Kinh doanh(30)</t>
  </si>
  <si>
    <t>Giao hàng xe máy(5)
NV Thị trường(3)
Thủ kho(2)
Kế toán bán hàng(2)</t>
  </si>
  <si>
    <t>Chung cư Mường Thanh Đà Nẵng</t>
  </si>
  <si>
    <t xml:space="preserve">NV Vệ sinh(10)
NV An ninh(10)
NV Kỹ thuật Điện nước(4) </t>
  </si>
  <si>
    <t>Công ty TNHH Aden Services Việt Nam</t>
  </si>
  <si>
    <t>Công ty TNHH DVBV Long Hải 24H</t>
  </si>
  <si>
    <t>Bảo vệ(20)</t>
  </si>
  <si>
    <t>Cơ sở sản xuất và Kinh doanh Ngọc Hoa</t>
  </si>
  <si>
    <t>NV Bán hàng bán thời gian từ: 17h đến 20h hoặc từ 18h đến 21h(10)</t>
  </si>
  <si>
    <t>Nhà máy CADIVI Miền Trung</t>
  </si>
  <si>
    <t>Kỹ thuật viên Sơn(3)
KTV Sữa chữa Ô tô(5)
NV Kinh doanh Bảo hiểm(1)
NV IT(1)
NV Tư vấn bán hàng(5)</t>
  </si>
  <si>
    <t>Công ty TNHH MTV Logistics Viettel</t>
  </si>
  <si>
    <t>NV Khai thác hàng(10)
NV Phát hàng(5)</t>
  </si>
  <si>
    <t>Công ty CP Đầu tư và Xây dựng Conda</t>
  </si>
  <si>
    <t>CN Điện, nước, PCCC(3)</t>
  </si>
  <si>
    <t>Công ty TNHH SUCCESS TOGETHER</t>
  </si>
  <si>
    <t>Lễ tân - HCNS(1)
NV Kinh doanh kênh Spa(4)</t>
  </si>
  <si>
    <t>BHNT AIA Việt Nam</t>
  </si>
  <si>
    <t>Cấp quản lý, Tập sự(5)
Tư vấn tài chính(10)</t>
  </si>
  <si>
    <t>Công ty TNHH Xây dựng TM&amp;DV Lê Bảo Phan</t>
  </si>
  <si>
    <t>Lao động phổ thông(4)
Sale, Marketing(2)
Kiến trúc sư(3)
Kỹ sư xây dựng(2)
Giám sát(1)</t>
  </si>
  <si>
    <t>Công ty TNHH MTV XD &amp; TM Phú Huy Thịnh</t>
  </si>
  <si>
    <t>NV Kinh doanh(4)</t>
  </si>
  <si>
    <t>NV Phát hành thẻ(15)</t>
  </si>
  <si>
    <t>Giám sát, thi công(2)
Thiết kế, vẽ 3D, phối cảnh(3)
Nội, ngoại thất(5) 
NV Kinh doanh BĐS(5)
NV Tư vấn Tài chính(5)
Kiến trúc sư(3)</t>
  </si>
  <si>
    <t>DNTN Nam Á - Khách sạn Nam Á</t>
  </si>
  <si>
    <t>Lễ tân(2)</t>
  </si>
  <si>
    <t>Công ty CP Xây dựng - Địa Ốc Đông Trường Thịnh</t>
  </si>
  <si>
    <t>NV Kinh doanh BĐS(50)</t>
  </si>
  <si>
    <t>Công ty TNHH Lâm sản Việt Lang</t>
  </si>
  <si>
    <t>Cơ điện(5)
Thợ Mộc, phun PU(15)
Đồ họa Autocad(5)
Lao động phổ thông(20)</t>
  </si>
  <si>
    <t>Công ty Vận chuyển và Kho vận Bưu điện</t>
  </si>
  <si>
    <t>NV Chia, chọn hàng hóa(15)</t>
  </si>
  <si>
    <t>Công ty CP DV BĐS AnzHome</t>
  </si>
  <si>
    <t xml:space="preserve">Công ty TNHH Bảo An Khoa </t>
  </si>
  <si>
    <t>Kỹ sư Điện(5)
Lao động phổ thông(15)</t>
  </si>
  <si>
    <t>Ngân hàng TMCP Nam Á - CN Đà Nẵng</t>
  </si>
  <si>
    <t>Công ty TNHH Vính Thiện Đà Nẵng - Khách sạn Đà Nẵng Riverside</t>
  </si>
  <si>
    <t>Đầu bếp món Á(10)
Phụ bếp(10)
NV Phục vụ(20)
Tạp vụ(5)
NV Bảo trì Điện-Điện lạnh(5)
NV Buồng phòng Nam(5)</t>
  </si>
  <si>
    <t xml:space="preserve">Công ty CP Quang Phổ </t>
  </si>
  <si>
    <t>Chi nhánh BITA’S Miền Trung</t>
  </si>
  <si>
    <t>NV Bán hàng(3)</t>
  </si>
  <si>
    <t>Khách sạn Đỗ Hải</t>
  </si>
  <si>
    <t>NV Buồng phòng(1)</t>
  </si>
  <si>
    <t>Công ty TNHH MTV Lê Quyên</t>
  </si>
  <si>
    <t>Lao động phổ thông(5)
NV Bán hàng(1)</t>
  </si>
  <si>
    <t>Công ty BHNT Dai Ichi Lìe Nhật Bản - CN Đà Nẵng</t>
  </si>
  <si>
    <t>Thư ký, trợ lý kinh doanh(2)</t>
  </si>
  <si>
    <t>Kế toán trưởng(1)</t>
  </si>
  <si>
    <t>Nhà hàng CASA BEER GARDEN</t>
  </si>
  <si>
    <t>79 Hồ Biểu Chánh, Hải Châu</t>
  </si>
  <si>
    <t>Chị Vi</t>
  </si>
  <si>
    <t>0935.454279</t>
  </si>
  <si>
    <t>Chị Xuân</t>
  </si>
  <si>
    <t>Lô 2 B7 Phạm Viết Chánh, Cẩm Lệ</t>
  </si>
  <si>
    <t>Chị Lành</t>
  </si>
  <si>
    <t>0919.807488</t>
  </si>
  <si>
    <t>315 Hoàng Diệu, Hải Châu</t>
  </si>
  <si>
    <t>0903.526852</t>
  </si>
  <si>
    <t>0905.241270</t>
  </si>
  <si>
    <t>Đường só 2, KCN Hòa Cầm Lệ</t>
  </si>
  <si>
    <t>Chị Sương</t>
  </si>
  <si>
    <t>0905.571444</t>
  </si>
  <si>
    <t>Lô 190 - Nguyễn Sinh Sắc, Liên Chiểu</t>
  </si>
  <si>
    <t>Chị Trâm Anh</t>
  </si>
  <si>
    <t>0901.979369</t>
  </si>
  <si>
    <t>116 Xuân Thủy, Cẩm Lệ</t>
  </si>
  <si>
    <t>Chị Hằng</t>
  </si>
  <si>
    <t>0965.765196</t>
  </si>
  <si>
    <t>95 Nguyễn Thế Kỷ, Ngũ Hành Sơn</t>
  </si>
  <si>
    <t>0901.954768</t>
  </si>
  <si>
    <t>Chị Loan</t>
  </si>
  <si>
    <t>Anh Hùng</t>
  </si>
  <si>
    <t>51 Trần Bạch Đằng, Ngũ Hành Sơn</t>
  </si>
  <si>
    <t>Anh Hiệp</t>
  </si>
  <si>
    <t>0902.712434</t>
  </si>
  <si>
    <t>25 Đường 2/9, Hải Châu</t>
  </si>
  <si>
    <t>210 Lê Trọng Tấn, Cẩm Lệ</t>
  </si>
  <si>
    <t>0345.246579</t>
  </si>
  <si>
    <t>46 Hà Văn Trí, Cẩm Lệ</t>
  </si>
  <si>
    <t>Anh Hậu</t>
  </si>
  <si>
    <t>0914.333024</t>
  </si>
  <si>
    <t>Đường số2, KCN Hòa Cầm</t>
  </si>
  <si>
    <t>Anh Sang</t>
  </si>
  <si>
    <t>0909.621323</t>
  </si>
  <si>
    <t>Đường số 3, KCN Hòa Cầm</t>
  </si>
  <si>
    <t>Chị Trà</t>
  </si>
  <si>
    <t>0988.799967</t>
  </si>
  <si>
    <t>72B Nguyễn Hữu Thọ, Hải Châu</t>
  </si>
  <si>
    <t>Anh Dũng</t>
  </si>
  <si>
    <t>0236.3797377 -  
0906.461899</t>
  </si>
  <si>
    <t>48 Lê Đình Lý, Thanh Khê</t>
  </si>
  <si>
    <t>Anh Dinh</t>
  </si>
  <si>
    <t>0914.054662</t>
  </si>
  <si>
    <t>Chị Hiếu</t>
  </si>
  <si>
    <t>72 Hàm Nghi, Thanh Khê</t>
  </si>
  <si>
    <t>Chị Ngọt Em</t>
  </si>
  <si>
    <t>0935.216589</t>
  </si>
  <si>
    <t>127 Lê Lợi, Hải Châu</t>
  </si>
  <si>
    <t>0989.544964</t>
  </si>
  <si>
    <t>52 Đàm Văn Lễ, Liên Chiểu</t>
  </si>
  <si>
    <t>0985.800496</t>
  </si>
  <si>
    <t>363 Nguyễn Hữu Thọ, Cẩm Lệ</t>
  </si>
  <si>
    <t>Anh Hổ</t>
  </si>
  <si>
    <t>0914.370055</t>
  </si>
  <si>
    <t>204 Trưng Nữ Vương, Hải Châu</t>
  </si>
  <si>
    <t>0903.582528</t>
  </si>
  <si>
    <t>11 Vân Đồn, KCN Thủy Sản Thọ Quang, Sơn Trà</t>
  </si>
  <si>
    <t>0392.449367</t>
  </si>
  <si>
    <t>361 Nguyễn Tất Thành, Hải Châu</t>
  </si>
  <si>
    <t>Anh Nguyên</t>
  </si>
  <si>
    <t>0901.126125</t>
  </si>
  <si>
    <t>0913.770140</t>
  </si>
  <si>
    <t>KCN Hòa Khánh</t>
  </si>
  <si>
    <t>Chị Liên</t>
  </si>
  <si>
    <t>0914.040009</t>
  </si>
  <si>
    <t>K374/6 Nguyễn Tri Phương, Thanh Khê</t>
  </si>
  <si>
    <t>0907.280282</t>
  </si>
  <si>
    <t>46 Vũ Đình Liên, Cẩm Lệ</t>
  </si>
  <si>
    <t>Anh Chí
Chị Sương</t>
  </si>
  <si>
    <t>0905.134029
0901.140266</t>
  </si>
  <si>
    <t>181-183 Nguyễn Văn Linh, Hải Châu</t>
  </si>
  <si>
    <t>0982.045245</t>
  </si>
  <si>
    <t>Lô A30-Trần Hưng Đạo, Sơn Trà</t>
  </si>
  <si>
    <t>0906.521884</t>
  </si>
  <si>
    <t>555C Trương Chinh, Thanh Khê</t>
  </si>
  <si>
    <t>0236 3768 778
0905.333438</t>
  </si>
  <si>
    <t>276 Lê Duẫn, Thanh Khê</t>
  </si>
  <si>
    <t>0935.225058</t>
  </si>
  <si>
    <t>193 Nguyễn Văn Linh, Hải Châu</t>
  </si>
  <si>
    <t>Anh Phương</t>
  </si>
  <si>
    <t>0236.6265333
0949.215129</t>
  </si>
  <si>
    <t>Chị Quyên</t>
  </si>
  <si>
    <t>0937.610667
0931.772771</t>
  </si>
  <si>
    <t>1243 Nguyễn Tất Thành, Thanh Khê</t>
  </si>
  <si>
    <t>0905.373045</t>
  </si>
  <si>
    <t>Lô 16 Block B2-35, Hòa Xuân, Cẩm Lệ</t>
  </si>
  <si>
    <t>0905.541175</t>
  </si>
  <si>
    <t>Công ty Tài chính Tín Việt - CN Đà Nẵng</t>
  </si>
  <si>
    <t>Sân bóng đá Sơn Trà</t>
  </si>
  <si>
    <t>NV Phục vụ sân bóng đá(9)</t>
  </si>
  <si>
    <t>Công ty CP Khado</t>
  </si>
  <si>
    <t>KTV Điện, Điện tử(2)</t>
  </si>
  <si>
    <t>Công ty CP Đầu tư và Xây dựng Hạ tầng Quảng Nam</t>
  </si>
  <si>
    <t xml:space="preserve">Công ty CP Thủy sản và Thương mại Thuận Phước </t>
  </si>
  <si>
    <t>NV Kế toán(1)
NV Kế hoạch vật tư(2)
NV Nuôi trồng Thủy sản(2)
Cử nhân sinh học(2)
Lao động phổ thông(500)</t>
  </si>
  <si>
    <t>Chi nhánh Công ty SCAVI Huế tại Đà Nẵng</t>
  </si>
  <si>
    <t>CN May(50)
Học viên May(50)
CN đóng gói(10)</t>
  </si>
  <si>
    <t>Trung tâm PTHT Công nghệ thông tin Đà Nẵng</t>
  </si>
  <si>
    <t>NV Vận hành Trung tâm dữ liệu(2)</t>
  </si>
  <si>
    <t>CN sản xuất(3)
CN Cơ điện(1)
Bảo trì Điện PLC(1)</t>
  </si>
  <si>
    <t>Nhà phân phối Phú Quốc</t>
  </si>
  <si>
    <t>NV Bán hàng(1)
NV Lái xe(1)</t>
  </si>
  <si>
    <t>Công ty TNHH Tâm Sinh Phú</t>
  </si>
  <si>
    <t>NV Tạp vụ(30)
NV Giám sát(1)</t>
  </si>
  <si>
    <t>Hợp tác xã Bảo An</t>
  </si>
  <si>
    <t>Thợ hàn điện(4)</t>
  </si>
  <si>
    <t>Công ty CP RICHICO - Khách sạn RICHICO</t>
  </si>
  <si>
    <t>NV Buồng phòng(5)</t>
  </si>
  <si>
    <t>Tổ chức Onesky</t>
  </si>
  <si>
    <t>Giảng viên Tập huấn(4)</t>
  </si>
  <si>
    <t>Tổ chức LIFESTART FOUNDATION</t>
  </si>
  <si>
    <t>NV Chương trình học bổng giáo dục(3)</t>
  </si>
  <si>
    <t>DNTN Lê Thị Huệ</t>
  </si>
  <si>
    <t>Lao động phổ thông(5)</t>
  </si>
  <si>
    <t>Công ty CP Dịch vụ Cáp treo Bà Nà</t>
  </si>
  <si>
    <t>Môi trường công cộng/tạp vụ(10)
NV Vệ sinh cabin(5)
NV Bếp căng tin(10)
NV Vận chuyển hàng hóa(10)
NV An ninh(15)</t>
  </si>
  <si>
    <t>Khách sạn À La Carte Đà Nẵng</t>
  </si>
  <si>
    <t>NV An ninh kiêm hành lý(2)
NV Nhà hàng(5)
NV Buồng phòng(10)
Tạp vụ Bếp(2)</t>
  </si>
  <si>
    <t>Công ty TNHH TM&amp;DV VIESKY</t>
  </si>
  <si>
    <t>NV Kế hoạch sản xuất(1)</t>
  </si>
  <si>
    <t>Công ty CP Cẩm Hà</t>
  </si>
  <si>
    <t>Quản đốc phân xưởng(3)</t>
  </si>
  <si>
    <t>Công ty TNHH XNK TM Thuyên Nguyên</t>
  </si>
  <si>
    <t>NV Kinh doanh Tiếng Trung(2)</t>
  </si>
  <si>
    <t>Công ty Puratech Việt Nam</t>
  </si>
  <si>
    <t>Kỹ thuật Điện tử-Viễn thông(3)</t>
  </si>
  <si>
    <t>Công ty TNHH MTV Suntex Textile Việt Nam</t>
  </si>
  <si>
    <t>Công ty CP Phước Minh Nguyên</t>
  </si>
  <si>
    <t>NV Giao Gas(8)
NV Chiết nạp Gas(5)</t>
  </si>
  <si>
    <t>Lao động phổ thông(10)
Nhân viên KCS(4)
Lái xe B2, C(3)</t>
  </si>
  <si>
    <t>Công ty TNHH HANI BEAUTY &amp; SPA</t>
  </si>
  <si>
    <t>NV làm Nail làm việc tại Dubai(10)
NV làm mi, massage body làm việc tại Dubai(10)</t>
  </si>
  <si>
    <t>Chuyên viên QHKH(10)
Giao dịch viên(5)
Tư vấn viên(2)
NV Tạp vụ(1)</t>
  </si>
  <si>
    <t>Lao động hổ thông(5)</t>
  </si>
  <si>
    <t>Công ty CP kinh doanh KIYOKAWA - CN Đà Nẵng</t>
  </si>
  <si>
    <t>Kỹ sư cơ khí làm việt tại Nhật(4)</t>
  </si>
  <si>
    <t>NV Kinh doanh(3)
NV Lễ tân(3)
NV Buồng phòng(5)
NV Bếp(2)
NV Bảo vệ(2)</t>
  </si>
  <si>
    <t>Chi nhành Ngân hàng Quân đội tại Đà Nẵng - Kênh Bảo Hiểm Nhân Thọ</t>
  </si>
  <si>
    <t>NV Phục vụ(25)</t>
  </si>
  <si>
    <t>Công tyTNHH ME Việt Nam</t>
  </si>
  <si>
    <t>Chi nhánh Kinh doanh BITIS Miền Trung</t>
  </si>
  <si>
    <t>Thầu chính Tư vấn Giám sát gói thầu HTV2-TV3 Dự án Đầu tư xây dựng Hầm đường bộ qua Đèo Cả</t>
  </si>
  <si>
    <t>Chuyên gia Hầm đường bộ(1)</t>
  </si>
  <si>
    <t>Công ty CP Công nghiệp Quảng An 1 - CN Đà Nẵng</t>
  </si>
  <si>
    <t>VP Tổng đại lý Bảo Việt Đà Nẵng</t>
  </si>
  <si>
    <t>Trưởng phòng Kinh doanh(3)
Trưởng nhóm Kinh doanh(5)
NV Tư vấn tài chính(15)</t>
  </si>
  <si>
    <t>Massage House</t>
  </si>
  <si>
    <t>NV Lễ tân(3)
NV Bảo vệ(2)
KTV Masage(20)
Học viên Massage(10)</t>
  </si>
  <si>
    <t>Công ty TNHH Cung ứng Nhân Lực Nhân Kiệt</t>
  </si>
  <si>
    <t>01 Trần Quang Diệu, Sơn Trà</t>
  </si>
  <si>
    <t>24 Thân Cảnh Phúc, Hải Châu</t>
  </si>
  <si>
    <t>Anh Đồng</t>
  </si>
  <si>
    <t>0905.757234</t>
  </si>
  <si>
    <t>Trường Xuân, Tam Kỳ, Quảng Nam</t>
  </si>
  <si>
    <t>0987.201055</t>
  </si>
  <si>
    <t>02 Bùi Quốc Hùng, KCN Thủy sản Thọ Quang</t>
  </si>
  <si>
    <t>0935.061671</t>
  </si>
  <si>
    <t>KCN An Đồn</t>
  </si>
  <si>
    <t>Chị Linh</t>
  </si>
  <si>
    <t>0905.738278</t>
  </si>
  <si>
    <t>02 Quang Trung, Hải Châu</t>
  </si>
  <si>
    <t>Anh Sơn</t>
  </si>
  <si>
    <t>0942.017520</t>
  </si>
  <si>
    <t>Ái Nghĩa, Đại Lộc, Quảng Nam</t>
  </si>
  <si>
    <t>Anh Quốc</t>
  </si>
  <si>
    <t>0905.137959</t>
  </si>
  <si>
    <t>52 Phần Lăng 6, Thanh Khê</t>
  </si>
  <si>
    <t>0974.402044</t>
  </si>
  <si>
    <t>Lô 2-C8, Hòa Thọ Tây, Cẩm Lệ</t>
  </si>
  <si>
    <t>Anh Thanh</t>
  </si>
  <si>
    <t>0906.573425</t>
  </si>
  <si>
    <t>176-178 Nguyễn Văn Thoại, Ngũ Hành Sơn</t>
  </si>
  <si>
    <t>0935.525557</t>
  </si>
  <si>
    <t>480 Nguyễn Lương Bằng, Liên Chiểu</t>
  </si>
  <si>
    <t>Chị Huệ</t>
  </si>
  <si>
    <t>0983.422433
0901.996437</t>
  </si>
  <si>
    <t>An Sơn, Hòa Vang</t>
  </si>
  <si>
    <t>Anh Huy</t>
  </si>
  <si>
    <t>0236.3791288
0983.603360</t>
  </si>
  <si>
    <t>200 Võ Nguyễn Giáp, Sơn Trà</t>
  </si>
  <si>
    <t>Chị Tâm</t>
  </si>
  <si>
    <t>0935119369</t>
  </si>
  <si>
    <t>Lô C3-11 Phạm Văn Xảo, Sơn Trà</t>
  </si>
  <si>
    <t>Chị Hạnh</t>
  </si>
  <si>
    <t>0236.3922448</t>
  </si>
  <si>
    <t>448 Hùng Vương, Hội An</t>
  </si>
  <si>
    <t>Chị Hường</t>
  </si>
  <si>
    <t>0888.270492</t>
  </si>
  <si>
    <t>Tịnh Phong, Quảng Ngãi</t>
  </si>
  <si>
    <t>Chị Nguyên</t>
  </si>
  <si>
    <t>02553.674885</t>
  </si>
  <si>
    <t>0932.559750</t>
  </si>
  <si>
    <t>198 A Lê Đình Lý, Hải Châu</t>
  </si>
  <si>
    <t>0905.165789</t>
  </si>
  <si>
    <t>Đường số 4, KCN Hòa Khánh</t>
  </si>
  <si>
    <t>0236.3731989</t>
  </si>
  <si>
    <t>366 Cù Chính Lan, Thanh Khế</t>
  </si>
  <si>
    <t>Chị Ngọc</t>
  </si>
  <si>
    <t>0794.099316</t>
  </si>
  <si>
    <t>38 Nguyễn Văn Siêu, Sơn Trà</t>
  </si>
  <si>
    <t>0394.076049</t>
  </si>
  <si>
    <t>02 Đông Lợi 2, Thanh Khê</t>
  </si>
  <si>
    <t>Anh Dân</t>
  </si>
  <si>
    <t>0903.538.777</t>
  </si>
  <si>
    <t>404 Hoàng Diệu, Hải Châu</t>
  </si>
  <si>
    <t>0906.457435</t>
  </si>
  <si>
    <t>115 Nguyễn Văn Linh, Hải Châu</t>
  </si>
  <si>
    <t>Chị My</t>
  </si>
  <si>
    <t>0935.393089</t>
  </si>
  <si>
    <t>0702.334256</t>
  </si>
  <si>
    <t>Hầm Hải Vân, Hòa Hiệp Bắc, Liên Chiểu</t>
  </si>
  <si>
    <t>Anh Đạt</t>
  </si>
  <si>
    <t>0913.404869</t>
  </si>
  <si>
    <t>36 Xuân Diệu, Hải Châu</t>
  </si>
  <si>
    <t>0909.300191
0944.775287</t>
  </si>
  <si>
    <t>60 Lê Đình Lý, Thanh Khê</t>
  </si>
  <si>
    <t>0919.245005</t>
  </si>
  <si>
    <t>06 Nguyễn Thiện Thuật, Hải Châu</t>
  </si>
  <si>
    <t>0903.596498</t>
  </si>
  <si>
    <t>110 Trường Sơn, Cẩm Lệ</t>
  </si>
  <si>
    <t>Anh Bảo</t>
  </si>
  <si>
    <t>0236.6533335
0971584777</t>
  </si>
  <si>
    <t>DANH SÁCH DOANH NGHIỆP ĐĂNG KÝ TUYỂN DỤNG                                                                                                                                                                                                                                                           TẠI PHIÊN GIAO DỊCH VIỆC LÀM                                                                                                                                                                                                                                                                                         NGÀY 04 THÁNG 10 NĂM 2019</t>
  </si>
  <si>
    <t>Công ty CP Cao su Sài Gòn KymDan</t>
  </si>
  <si>
    <t>Nhân viên Tư vân Sản phẩm tại Showroom (10)
Công nhân sản xuất (100)
Nhân viên nghiệp vụ Kho (10)
Công nhân Phòng Vật Tư (50)</t>
  </si>
  <si>
    <t>Công ty Bảo hiểm BIDV Đà Nẵng</t>
  </si>
  <si>
    <t>Trợ lý Kinh doanh(2)</t>
  </si>
  <si>
    <t>Công ty TNHH Lục Gia Phú</t>
  </si>
  <si>
    <t>Lái xe B2 giao nhận nước(2)</t>
  </si>
  <si>
    <t>Công ty CP Phục vụ mặt đất Sài Gòn - CN Đà Nẵng</t>
  </si>
  <si>
    <t>NV Phục vụ hành lý(15)</t>
  </si>
  <si>
    <t>Công ty TNHH Khuôn mẫu chính xác XU HONG</t>
  </si>
  <si>
    <t>Chuyên gia Kỹ thuật CNC(1)
Chuyên gia kỹ thuật cắt(1)</t>
  </si>
  <si>
    <t>Công ty TNHH Hoàng Vy Hiếu</t>
  </si>
  <si>
    <t>NV Bán hàng(20)
Thu ngân(5)
Cửa hàng trưởng(2)</t>
  </si>
  <si>
    <t xml:space="preserve"> Công ty CP Bảo Nguyên Food and event</t>
  </si>
  <si>
    <t>Cơ sở Masage thư giản</t>
  </si>
  <si>
    <t>NV Phục vụ(3)</t>
  </si>
  <si>
    <t>Công ty TNHH Thiết kế Xây dựng Kiến Thành Phát</t>
  </si>
  <si>
    <t>Họa viên kiến trúc(2)</t>
  </si>
  <si>
    <t>NV Vệ sinh(5)
NV Bốc xếp nước ngọt(2)</t>
  </si>
  <si>
    <t>Công ty TNHH MTV Xây lắp và Thương mại Long Việt Tuấn</t>
  </si>
  <si>
    <t>NV Kế toán, văn phòng(1)</t>
  </si>
  <si>
    <t>Công ty TNHH Vệ sinh công nghiệp DANA Xanh</t>
  </si>
  <si>
    <t>NV Vệ sinh(4)</t>
  </si>
  <si>
    <t>Công ty TNHH Nến Nguyên Quang Minh</t>
  </si>
  <si>
    <t>Kế toán tổng hợp(1)
Kế toán viên(1)</t>
  </si>
  <si>
    <t>Công ty TNHH OBS Quảng Nam</t>
  </si>
  <si>
    <t>NV Xuất nhập khẩu(2)
Giáo viên tiếng Anh(1)</t>
  </si>
  <si>
    <t>Phiên dịch tiếng Trung+Nhật(2)
NV Bảo trì(2)
Quản lý sản xuất May(1)</t>
  </si>
  <si>
    <t>Công ty TNHH TM&amp;XL Điện King Solar</t>
  </si>
  <si>
    <t>Thợ cơ khí(1)
Lao động phổ thông(2)</t>
  </si>
  <si>
    <t>Lao động phổ thông (5)
NV Bảo vệ(1)</t>
  </si>
  <si>
    <t>Trưởng nhóm(3)
NV Kinh doanh(15)</t>
  </si>
  <si>
    <t>Tổ chức Tầm nhìn thế giới (WVI)</t>
  </si>
  <si>
    <t>NV Phát triển cộng đồng làm việc tại Tỉnh Đăk Nông(1)</t>
  </si>
  <si>
    <t>Công ty TNHH Dược phẩm Thiên Bảo</t>
  </si>
  <si>
    <t>Trình dược viên kênh OTC(50)
CTV Kênh OTC(50)</t>
  </si>
  <si>
    <t>Công ty CP Phát Kinh doanh và Dịch vụ Việt Star</t>
  </si>
  <si>
    <t>NV Tư vấn(1)
Kỹ sư làm việc tại Nhật(18)
Du học Đức miễn phí(11)</t>
  </si>
  <si>
    <t>Công ty TNHH Dịch vụ Bảo vệ Nhi Hoàng</t>
  </si>
  <si>
    <t>NV Bảo vệ(20)</t>
  </si>
  <si>
    <t>Công ty Tư vấn du học và dịch thuật Tài Minh</t>
  </si>
  <si>
    <t>NV Tư vấn Trung tâm ngoại ngữ(1)
Trưởng Trung tâm ngoại ngữ(1)</t>
  </si>
  <si>
    <t>Công ty TNHH Quảng cáo Lan Thanh</t>
  </si>
  <si>
    <t>Thợ Quảng cáo(2)
Lao động phổ thông(2)</t>
  </si>
  <si>
    <t>KTV Lắp đặt Thang máy(4)
NV Lắp đặt Thang máy(4)</t>
  </si>
  <si>
    <t>Công ty TNHH Nam Vạn Lý</t>
  </si>
  <si>
    <t>Cơ khí(2)
Thợ điện(2)</t>
  </si>
  <si>
    <t>NV Kho(5)
NV Kinh doanh(3)
NV Bán hàng(10)</t>
  </si>
  <si>
    <t>Lái xe D, E(5)
Bán vé xe(10)
Lao động phổ thông(10)
Bảo vệ(10)
IT(3)</t>
  </si>
  <si>
    <t>Lắp ráp Linh kiện Điện tử(200)
Lao động phổ thông(10)</t>
  </si>
  <si>
    <t>Công ty TNHH Dịch vụ Vệ sinh Công nghiệp Trang Dung</t>
  </si>
  <si>
    <t>NV Vệ sinh(50)
Kế toán(2)</t>
  </si>
  <si>
    <t>Nhà hàng Kim Đô Đà Nẵng</t>
  </si>
  <si>
    <t>NV Phụ bếp(5)</t>
  </si>
  <si>
    <t>Công ty CP Nhựa Đà Nẵng</t>
  </si>
  <si>
    <t>Kỹ sư Điện-Điện tử(1)
Kỹ sư cơ khí(1)</t>
  </si>
  <si>
    <t>Ngân hàng Việt Nam Thịnh Vượng - CN Đà Nẵng</t>
  </si>
  <si>
    <t>CV Quan hệ khách hàng(2)</t>
  </si>
  <si>
    <t>Công ty CP Đầu tư DANABICO</t>
  </si>
  <si>
    <t>NV Kinh doanh(5)
Kiến trúc sư Xây dựng(5)</t>
  </si>
  <si>
    <t>Công ty CP Thương mại HMH Việt Nam - CN Đà Nẵng</t>
  </si>
  <si>
    <t>NV Kho(1)</t>
  </si>
  <si>
    <t>Công ty Tài chính TNHH MB SHINEI (Mcredit)</t>
  </si>
  <si>
    <t>NV Tư vấn tín dụng(10)</t>
  </si>
  <si>
    <t>Công ty TNHH Tân Tiến Phát</t>
  </si>
  <si>
    <t>Kế toán bán hàng(1)
Lao động phổ thông(1)</t>
  </si>
  <si>
    <t>Hiệu sách Tuyết</t>
  </si>
  <si>
    <t>NV Bán hàng tại chổ(5)</t>
  </si>
  <si>
    <t>28 Bình Thới, quận 11, TP. Hồ Chí Minh</t>
  </si>
  <si>
    <t>Chị Tuyền</t>
  </si>
  <si>
    <t>0935277892</t>
  </si>
  <si>
    <t>40-42 Hùng Vương, Hải Châu</t>
  </si>
  <si>
    <t>CHị Thúy</t>
  </si>
  <si>
    <t>0988.121216</t>
  </si>
  <si>
    <t>88 Thanh Vinh A, Liên Chiểu</t>
  </si>
  <si>
    <t>Anh Hoàng</t>
  </si>
  <si>
    <t>0906.557457</t>
  </si>
  <si>
    <t>36 Trần Quốc Toản, Hải Châu</t>
  </si>
  <si>
    <t>Cảng hàng không quốc tế Đà Nẵng</t>
  </si>
  <si>
    <t>Chị linh</t>
  </si>
  <si>
    <t>0236.3652888</t>
  </si>
  <si>
    <t>Lô Q, Đường số 7. KCN Hòa Khánh</t>
  </si>
  <si>
    <t>0397.501841</t>
  </si>
  <si>
    <t>84 Phạm Văn Đồng, Sơn Trà</t>
  </si>
  <si>
    <t>0981.606434</t>
  </si>
  <si>
    <t>86 Hàm Nghi, Thanh Khê</t>
  </si>
  <si>
    <t>Anh Hùng Anh</t>
  </si>
  <si>
    <t>0924.224509</t>
  </si>
  <si>
    <t>Hòa Quý, Ngũ Hành Sơn</t>
  </si>
  <si>
    <t>Anh Phát</t>
  </si>
  <si>
    <t>0979.427974</t>
  </si>
  <si>
    <t>0236.3 662039
0905.159877</t>
  </si>
  <si>
    <t>186 Xuân Thủy, Cẩm Lệ</t>
  </si>
  <si>
    <t>0916.612369</t>
  </si>
  <si>
    <t>42 Phước Trường 4, Sơn Trà</t>
  </si>
  <si>
    <t>Chị Nga</t>
  </si>
  <si>
    <t>0935.148678</t>
  </si>
  <si>
    <t>Chị Thương</t>
  </si>
  <si>
    <t>0933.688949</t>
  </si>
  <si>
    <t>Bình Phục, Thăng Bình, Quảng Nam</t>
  </si>
  <si>
    <t>0235.3668865</t>
  </si>
  <si>
    <t>126 Nguyễn Hữu Thọ, Đà Nẵng</t>
  </si>
  <si>
    <t>Anh Phi</t>
  </si>
  <si>
    <t>0905.725347</t>
  </si>
  <si>
    <t>K231/2 Thái Thị Bôi, Thanh Khê</t>
  </si>
  <si>
    <t>Chị Nhi</t>
  </si>
  <si>
    <t>0905.665852</t>
  </si>
  <si>
    <t>61 Yên Thế, Cẩm Lệ</t>
  </si>
  <si>
    <t>0236.6516111
0773.469863</t>
  </si>
  <si>
    <t>H02/09-K171 Thái Thị Bôi, Thanh Khê</t>
  </si>
  <si>
    <t>Anh Nghĩa</t>
  </si>
  <si>
    <t>0985.494490</t>
  </si>
  <si>
    <t>93 Quang Trung, Hải Châu</t>
  </si>
  <si>
    <t>Chị Bông</t>
  </si>
  <si>
    <t>0982.692258</t>
  </si>
  <si>
    <t>49 Bùi Thị Xuân, Sơn Trà</t>
  </si>
  <si>
    <t>Anh Công</t>
  </si>
  <si>
    <t>0903.575444</t>
  </si>
  <si>
    <t>Hòa Thọ Tây, Cẩm Lệ</t>
  </si>
  <si>
    <t>0935.313448</t>
  </si>
  <si>
    <t>K78/9 Lê Thanh Nghị, Hải Châu</t>
  </si>
  <si>
    <t>0236.3600655
0934.784172</t>
  </si>
  <si>
    <t>180 Trần Phú, Hải Châu</t>
  </si>
  <si>
    <t>Anh Vỹ</t>
  </si>
  <si>
    <t>0905.078165</t>
  </si>
  <si>
    <t>371 Trần Cao Vân, Thanh Khế</t>
  </si>
  <si>
    <t>0935.214468</t>
  </si>
  <si>
    <t>Tầng 5, 112 Phan Châu Trinh, Hải Châu</t>
  </si>
  <si>
    <t>0732.400884</t>
  </si>
  <si>
    <t>83/18B Huỳnh Ngọc Huệ, Thanh Khê</t>
  </si>
  <si>
    <t>0905.743333</t>
  </si>
  <si>
    <t>54 Đường 2/9, Hải Châu</t>
  </si>
  <si>
    <t>Anh Thuận</t>
  </si>
  <si>
    <t>0913.558445</t>
  </si>
  <si>
    <t xml:space="preserve">Tầng 3, Tòa nhà RICO, 363 Nguyễn Hữu Thọ, Cẩm Lệ </t>
  </si>
  <si>
    <t>0903.367164</t>
  </si>
  <si>
    <t>245 Trường Chinh, Cẩm Lệ</t>
  </si>
  <si>
    <t>Anh Sỹ</t>
  </si>
  <si>
    <t>0905.006996
0976.100177</t>
  </si>
  <si>
    <t>263-265 Trưng Nữ Vương, Hải Chấu</t>
  </si>
  <si>
    <t>Anh Hiền</t>
  </si>
  <si>
    <t>0905.145335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</si>
</sst>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;@"/>
    <numFmt numFmtId="167" formatCode="_(* #,##0_);_(* \(#,##0\);_(* &quot;-&quot;??_);_(@_)"/>
  </numFmts>
  <fonts count="20" x14ac:knownFonts="1">
    <font>
      <sz val="12"/>
      <color theme="1"/>
      <name val="Times New Roman"/>
      <family val="2"/>
      <charset val="163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b/>
      <sz val="10"/>
      <name val="Times New Roman"/>
      <family val="1"/>
      <charset val="163"/>
    </font>
    <font>
      <b/>
      <sz val="10"/>
      <color rgb="FFFF0000"/>
      <name val="Times New Roman"/>
      <family val="1"/>
      <charset val="163"/>
    </font>
    <font>
      <i/>
      <sz val="10"/>
      <name val="Times New Roman"/>
      <family val="1"/>
      <charset val="163"/>
    </font>
    <font>
      <sz val="10"/>
      <name val="Times New Roman"/>
      <family val="1"/>
      <charset val="163"/>
    </font>
    <font>
      <b/>
      <i/>
      <sz val="10"/>
      <color theme="1"/>
      <name val="Times New Roman"/>
      <family val="1"/>
      <charset val="163"/>
    </font>
    <font>
      <sz val="10"/>
      <color indexed="8"/>
      <name val="Arial"/>
      <family val="2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0"/>
      <color rgb="FF00B050"/>
      <name val="Times New Roman"/>
      <family val="1"/>
      <charset val="163"/>
    </font>
    <font>
      <b/>
      <sz val="10"/>
      <color rgb="FF0000FF"/>
      <name val="Times New Roman"/>
      <family val="1"/>
      <charset val="163"/>
    </font>
    <font>
      <sz val="10"/>
      <color rgb="FF006600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0"/>
      <color rgb="FF7030A0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sz val="8"/>
      <name val="Times New Roman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167" fontId="4" fillId="3" borderId="1" xfId="4" applyNumberFormat="1" applyFont="1" applyFill="1" applyBorder="1" applyAlignment="1" applyProtection="1">
      <alignment horizontal="center" vertical="center"/>
      <protection locked="0"/>
    </xf>
    <xf numFmtId="1" fontId="7" fillId="3" borderId="1" xfId="0" applyNumberFormat="1" applyFont="1" applyFill="1" applyBorder="1" applyAlignment="1" applyProtection="1">
      <alignment horizontal="left" vertical="center"/>
      <protection locked="0"/>
    </xf>
    <xf numFmtId="167" fontId="5" fillId="2" borderId="1" xfId="4" applyNumberFormat="1" applyFont="1" applyFill="1" applyBorder="1" applyAlignment="1" applyProtection="1">
      <alignment horizontal="center" vertical="center"/>
      <protection hidden="1"/>
    </xf>
    <xf numFmtId="167" fontId="6" fillId="3" borderId="1" xfId="4" applyNumberFormat="1" applyFont="1" applyFill="1" applyBorder="1" applyAlignment="1" applyProtection="1">
      <alignment horizontal="center" vertical="center"/>
      <protection hidden="1"/>
    </xf>
    <xf numFmtId="165" fontId="5" fillId="2" borderId="1" xfId="4" applyNumberFormat="1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2" xfId="6" applyFont="1" applyFill="1" applyBorder="1" applyAlignment="1" applyProtection="1">
      <alignment horizontal="justify" vertical="center" wrapText="1"/>
      <protection locked="0"/>
    </xf>
    <xf numFmtId="0" fontId="4" fillId="0" borderId="2" xfId="5" applyFont="1" applyFill="1" applyBorder="1" applyAlignment="1" applyProtection="1">
      <alignment horizontal="center" vertical="center" wrapText="1"/>
      <protection locked="0"/>
    </xf>
    <xf numFmtId="0" fontId="13" fillId="0" borderId="1" xfId="6" applyFont="1" applyFill="1" applyBorder="1" applyAlignment="1" applyProtection="1">
      <alignment horizontal="center" vertical="center" wrapText="1"/>
      <protection locked="0"/>
    </xf>
    <xf numFmtId="0" fontId="7" fillId="0" borderId="2" xfId="6" applyFont="1" applyFill="1" applyBorder="1" applyAlignment="1" applyProtection="1">
      <alignment horizontal="justify" vertical="center" wrapText="1"/>
      <protection locked="0"/>
    </xf>
    <xf numFmtId="0" fontId="14" fillId="0" borderId="1" xfId="6" applyFont="1" applyFill="1" applyBorder="1" applyAlignment="1" applyProtection="1">
      <alignment horizontal="center" vertical="center" wrapText="1"/>
      <protection locked="0"/>
    </xf>
    <xf numFmtId="0" fontId="15" fillId="0" borderId="2" xfId="6" applyFont="1" applyFill="1" applyBorder="1" applyAlignment="1" applyProtection="1">
      <alignment horizontal="center" vertical="center" wrapText="1"/>
      <protection locked="0"/>
    </xf>
    <xf numFmtId="0" fontId="7" fillId="0" borderId="2" xfId="2" applyFont="1" applyFill="1" applyBorder="1" applyAlignment="1" applyProtection="1">
      <alignment horizontal="center" vertical="center" wrapText="1"/>
      <protection locked="0"/>
    </xf>
    <xf numFmtId="0" fontId="15" fillId="2" borderId="2" xfId="6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justify" vertical="center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2" fillId="0" borderId="2" xfId="7" applyFont="1" applyFill="1" applyBorder="1" applyAlignment="1" applyProtection="1">
      <alignment horizontal="justify" vertical="center" wrapText="1"/>
      <protection locked="0"/>
    </xf>
    <xf numFmtId="0" fontId="7" fillId="0" borderId="1" xfId="6" applyFont="1" applyFill="1" applyBorder="1" applyAlignment="1" applyProtection="1">
      <alignment horizontal="justify" vertical="center" wrapText="1"/>
      <protection locked="0"/>
    </xf>
    <xf numFmtId="0" fontId="15" fillId="0" borderId="1" xfId="6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15" fillId="2" borderId="1" xfId="6" applyFont="1" applyFill="1" applyBorder="1" applyAlignment="1" applyProtection="1">
      <alignment horizontal="center" vertical="center" wrapText="1"/>
      <protection locked="0"/>
    </xf>
    <xf numFmtId="0" fontId="12" fillId="0" borderId="1" xfId="6" applyFont="1" applyFill="1" applyBorder="1" applyAlignment="1" applyProtection="1">
      <alignment horizontal="justify" vertical="center" wrapText="1"/>
      <protection locked="0"/>
    </xf>
    <xf numFmtId="0" fontId="12" fillId="0" borderId="1" xfId="6" applyFont="1" applyFill="1" applyBorder="1" applyAlignment="1" applyProtection="1">
      <alignment horizontal="center" vertical="center" wrapText="1"/>
      <protection locked="0"/>
    </xf>
    <xf numFmtId="49" fontId="12" fillId="0" borderId="1" xfId="6" applyNumberFormat="1" applyFont="1" applyFill="1" applyBorder="1" applyAlignment="1" applyProtection="1">
      <alignment horizontal="center" vertical="center" wrapText="1"/>
      <protection locked="0"/>
    </xf>
    <xf numFmtId="166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justify" vertical="center" wrapText="1"/>
      <protection locked="0"/>
    </xf>
    <xf numFmtId="0" fontId="7" fillId="3" borderId="2" xfId="2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left" vertical="center" wrapText="1"/>
    </xf>
    <xf numFmtId="0" fontId="7" fillId="0" borderId="1" xfId="6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7" applyFont="1" applyFill="1" applyBorder="1" applyAlignment="1" applyProtection="1">
      <alignment horizontal="justify" vertical="center" wrapText="1"/>
      <protection locked="0"/>
    </xf>
    <xf numFmtId="0" fontId="13" fillId="3" borderId="1" xfId="6" applyFont="1" applyFill="1" applyBorder="1" applyAlignment="1" applyProtection="1">
      <alignment horizontal="center" vertical="center" wrapText="1"/>
      <protection locked="0"/>
    </xf>
    <xf numFmtId="0" fontId="7" fillId="3" borderId="1" xfId="6" applyFont="1" applyFill="1" applyBorder="1" applyAlignment="1" applyProtection="1">
      <alignment horizontal="justify" vertical="center" wrapText="1"/>
      <protection locked="0"/>
    </xf>
    <xf numFmtId="0" fontId="15" fillId="3" borderId="1" xfId="6" applyFont="1" applyFill="1" applyBorder="1" applyAlignment="1" applyProtection="1">
      <alignment horizontal="center" vertical="center" wrapText="1"/>
      <protection locked="0"/>
    </xf>
    <xf numFmtId="0" fontId="12" fillId="3" borderId="1" xfId="6" applyFont="1" applyFill="1" applyBorder="1" applyAlignment="1" applyProtection="1">
      <alignment horizontal="justify" vertical="center" wrapText="1"/>
      <protection locked="0"/>
    </xf>
    <xf numFmtId="0" fontId="12" fillId="3" borderId="1" xfId="6" applyFont="1" applyFill="1" applyBorder="1" applyAlignment="1" applyProtection="1">
      <alignment horizontal="center" vertical="center" wrapText="1"/>
      <protection locked="0"/>
    </xf>
    <xf numFmtId="49" fontId="12" fillId="3" borderId="1" xfId="6" applyNumberFormat="1" applyFont="1" applyFill="1" applyBorder="1" applyAlignment="1" applyProtection="1">
      <alignment horizontal="center" vertical="center" wrapText="1"/>
      <protection locked="0"/>
    </xf>
    <xf numFmtId="166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7" fillId="3" borderId="2" xfId="6" applyFont="1" applyFill="1" applyBorder="1" applyAlignment="1" applyProtection="1">
      <alignment horizontal="justify" vertical="center" wrapText="1"/>
      <protection locked="0"/>
    </xf>
    <xf numFmtId="0" fontId="15" fillId="3" borderId="2" xfId="6" applyFont="1" applyFill="1" applyBorder="1" applyAlignment="1" applyProtection="1">
      <alignment horizontal="center" vertical="center" wrapText="1"/>
      <protection locked="0"/>
    </xf>
    <xf numFmtId="0" fontId="7" fillId="3" borderId="2" xfId="6" applyFont="1" applyFill="1" applyBorder="1" applyAlignment="1" applyProtection="1">
      <alignment horizontal="center" vertical="center" wrapText="1"/>
      <protection locked="0"/>
    </xf>
    <xf numFmtId="0" fontId="10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6" applyFont="1" applyFill="1" applyBorder="1" applyAlignment="1" applyProtection="1">
      <alignment horizontal="center" vertical="center" wrapText="1"/>
      <protection locked="0"/>
    </xf>
    <xf numFmtId="0" fontId="12" fillId="3" borderId="2" xfId="6" applyFont="1" applyFill="1" applyBorder="1" applyAlignment="1" applyProtection="1">
      <alignment horizontal="justify" vertical="center" wrapText="1"/>
      <protection locked="0"/>
    </xf>
    <xf numFmtId="0" fontId="15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10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6" applyFont="1" applyFill="1" applyBorder="1" applyAlignment="1" applyProtection="1">
      <alignment horizontal="left" vertical="center" wrapText="1"/>
      <protection locked="0"/>
    </xf>
    <xf numFmtId="0" fontId="7" fillId="3" borderId="2" xfId="6" applyFont="1" applyFill="1" applyBorder="1" applyAlignment="1" applyProtection="1">
      <alignment horizontal="left" vertical="center" wrapText="1"/>
      <protection locked="0"/>
    </xf>
    <xf numFmtId="165" fontId="10" fillId="3" borderId="1" xfId="4" applyNumberFormat="1" applyFont="1" applyFill="1" applyBorder="1" applyAlignment="1" applyProtection="1">
      <alignment horizontal="left" vertical="center" wrapText="1"/>
      <protection locked="0"/>
    </xf>
    <xf numFmtId="0" fontId="13" fillId="3" borderId="2" xfId="6" applyFont="1" applyFill="1" applyBorder="1" applyAlignment="1" applyProtection="1">
      <alignment horizontal="center" vertical="center" wrapText="1"/>
      <protection locked="0"/>
    </xf>
    <xf numFmtId="49" fontId="12" fillId="3" borderId="1" xfId="6" quotePrefix="1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left" vertical="center" wrapText="1"/>
      <protection locked="0"/>
    </xf>
    <xf numFmtId="0" fontId="12" fillId="3" borderId="1" xfId="6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Border="1" applyAlignment="1">
      <alignment horizontal="left" vertical="center" wrapText="1"/>
    </xf>
    <xf numFmtId="165" fontId="10" fillId="0" borderId="1" xfId="4" applyNumberFormat="1" applyFont="1" applyBorder="1" applyAlignment="1" applyProtection="1">
      <alignment horizontal="left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2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>
      <alignment horizontal="center" vertical="center" wrapText="1"/>
      <protection locked="0"/>
    </xf>
    <xf numFmtId="0" fontId="12" fillId="0" borderId="2" xfId="6" applyFont="1" applyFill="1" applyBorder="1" applyAlignment="1" applyProtection="1">
      <alignment horizontal="center" vertical="center" wrapText="1"/>
      <protection locked="0"/>
    </xf>
    <xf numFmtId="49" fontId="10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left" vertical="center" wrapText="1"/>
      <protection locked="0"/>
    </xf>
    <xf numFmtId="165" fontId="5" fillId="4" borderId="1" xfId="4" applyNumberFormat="1" applyFont="1" applyFill="1" applyBorder="1" applyAlignment="1" applyProtection="1">
      <alignment horizontal="center" vertical="center" wrapText="1"/>
      <protection hidden="1"/>
    </xf>
    <xf numFmtId="49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hidden="1"/>
    </xf>
    <xf numFmtId="2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0" fillId="0" borderId="0" xfId="0" applyNumberFormat="1" applyFont="1" applyAlignment="1" applyProtection="1">
      <alignment horizontal="left" vertical="center"/>
      <protection locked="0"/>
    </xf>
    <xf numFmtId="0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NumberFormat="1" applyFont="1" applyFill="1" applyBorder="1" applyAlignment="1" applyProtection="1">
      <alignment horizontal="left" vertical="center" wrapText="1"/>
      <protection locked="0"/>
    </xf>
    <xf numFmtId="0" fontId="14" fillId="0" borderId="2" xfId="6" applyFont="1" applyFill="1" applyBorder="1" applyAlignment="1" applyProtection="1">
      <alignment horizontal="center" vertical="center" wrapText="1"/>
      <protection locked="0"/>
    </xf>
    <xf numFmtId="0" fontId="16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</cellXfs>
  <cellStyles count="8">
    <cellStyle name="Comma" xfId="4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_1" xfId="5" xr:uid="{00000000-0005-0000-0000-000005000000}"/>
    <cellStyle name="Normal_pv" xfId="7" xr:uid="{00000000-0005-0000-0000-000006000000}"/>
    <cellStyle name="Normal_Sheet1" xfId="6" xr:uid="{00000000-0005-0000-0000-000007000000}"/>
  </cellStyles>
  <dxfs count="5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"/>
  <sheetViews>
    <sheetView tabSelected="1" zoomScale="85" zoomScaleNormal="85" workbookViewId="0">
      <pane xSplit="6" ySplit="4" topLeftCell="G103" activePane="bottomRight" state="frozen"/>
      <selection pane="topRight" activeCell="G1" sqref="G1"/>
      <selection pane="bottomLeft" activeCell="A6" sqref="A6"/>
      <selection pane="bottomRight" activeCell="E123" sqref="E123"/>
    </sheetView>
  </sheetViews>
  <sheetFormatPr defaultRowHeight="12.75" x14ac:dyDescent="0.25"/>
  <cols>
    <col min="1" max="1" width="6.625" style="11" customWidth="1"/>
    <col min="2" max="2" width="26.125" style="11" customWidth="1"/>
    <col min="3" max="4" width="6.625" style="11" customWidth="1"/>
    <col min="5" max="5" width="26.25" style="101" customWidth="1"/>
    <col min="6" max="13" width="6.625" style="11" customWidth="1"/>
    <col min="14" max="14" width="6.625" style="111" customWidth="1"/>
    <col min="15" max="15" width="28.125" style="11" customWidth="1"/>
    <col min="16" max="16" width="17" style="12" customWidth="1"/>
    <col min="17" max="17" width="18" style="13" customWidth="1"/>
    <col min="18" max="20" width="10.625" style="11" customWidth="1"/>
    <col min="21" max="21" width="10.625" style="14" customWidth="1"/>
    <col min="22" max="16384" width="9" style="11"/>
  </cols>
  <sheetData>
    <row r="1" spans="1:21" ht="63.75" customHeight="1" x14ac:dyDescent="0.25">
      <c r="A1" s="117" t="s">
        <v>432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3" spans="1:21" ht="51.75" customHeight="1" x14ac:dyDescent="0.25">
      <c r="A3" s="15" t="s">
        <v>11</v>
      </c>
      <c r="B3" s="15" t="s">
        <v>9</v>
      </c>
      <c r="C3" s="15" t="s">
        <v>16</v>
      </c>
      <c r="D3" s="15" t="s">
        <v>17</v>
      </c>
      <c r="E3" s="15" t="s">
        <v>10</v>
      </c>
      <c r="F3" s="15" t="s">
        <v>0</v>
      </c>
      <c r="G3" s="15" t="s">
        <v>1</v>
      </c>
      <c r="H3" s="15" t="s">
        <v>2</v>
      </c>
      <c r="I3" s="15" t="s">
        <v>3</v>
      </c>
      <c r="J3" s="15" t="s">
        <v>4</v>
      </c>
      <c r="K3" s="15" t="s">
        <v>6</v>
      </c>
      <c r="L3" s="15" t="s">
        <v>7</v>
      </c>
      <c r="M3" s="2" t="s">
        <v>18</v>
      </c>
      <c r="N3" s="110" t="s">
        <v>15</v>
      </c>
      <c r="O3" s="16" t="s">
        <v>20</v>
      </c>
      <c r="P3" s="16" t="s">
        <v>21</v>
      </c>
      <c r="Q3" s="17" t="s">
        <v>22</v>
      </c>
      <c r="R3" s="18" t="s">
        <v>12</v>
      </c>
      <c r="S3" s="18" t="s">
        <v>13</v>
      </c>
      <c r="T3" s="18" t="s">
        <v>23</v>
      </c>
      <c r="U3" s="18" t="s">
        <v>14</v>
      </c>
    </row>
    <row r="4" spans="1:21" s="33" customFormat="1" ht="63.75" x14ac:dyDescent="0.25">
      <c r="A4" s="19">
        <f>SUBTOTAL(103,$B4:B$4)</f>
        <v>1</v>
      </c>
      <c r="B4" s="20" t="s">
        <v>433</v>
      </c>
      <c r="C4" s="21">
        <v>4266</v>
      </c>
      <c r="D4" s="22" t="s">
        <v>38</v>
      </c>
      <c r="E4" s="23" t="s">
        <v>434</v>
      </c>
      <c r="F4" s="24">
        <f>SUBTOTAL(9,G4:L4)</f>
        <v>170</v>
      </c>
      <c r="G4" s="25"/>
      <c r="H4" s="26"/>
      <c r="I4" s="26">
        <v>10</v>
      </c>
      <c r="J4" s="26">
        <v>10</v>
      </c>
      <c r="K4" s="26"/>
      <c r="L4" s="26">
        <v>150</v>
      </c>
      <c r="M4" s="27">
        <v>75</v>
      </c>
      <c r="N4" s="112">
        <v>100</v>
      </c>
      <c r="O4" s="28" t="s">
        <v>500</v>
      </c>
      <c r="P4" s="29" t="s">
        <v>501</v>
      </c>
      <c r="Q4" s="30" t="s">
        <v>502</v>
      </c>
      <c r="R4" s="19">
        <v>1954</v>
      </c>
      <c r="S4" s="31">
        <v>43742</v>
      </c>
      <c r="T4" s="31" t="s">
        <v>51</v>
      </c>
      <c r="U4" s="32">
        <v>4645</v>
      </c>
    </row>
    <row r="5" spans="1:21" ht="51" x14ac:dyDescent="0.25">
      <c r="A5" s="19">
        <f>SUBTOTAL(103,$B$4:B5)</f>
        <v>2</v>
      </c>
      <c r="B5" s="35" t="s">
        <v>52</v>
      </c>
      <c r="C5" s="21">
        <v>4267</v>
      </c>
      <c r="D5" s="22" t="s">
        <v>43</v>
      </c>
      <c r="E5" s="36" t="s">
        <v>87</v>
      </c>
      <c r="F5" s="24">
        <f t="shared" ref="F5:F68" si="0">SUBTOTAL(9,G5:L5)</f>
        <v>225</v>
      </c>
      <c r="G5" s="37"/>
      <c r="H5" s="38">
        <v>25</v>
      </c>
      <c r="I5" s="38"/>
      <c r="J5" s="38">
        <v>100</v>
      </c>
      <c r="K5" s="38"/>
      <c r="L5" s="38">
        <v>100</v>
      </c>
      <c r="M5" s="39">
        <v>75</v>
      </c>
      <c r="N5" s="112">
        <v>75</v>
      </c>
      <c r="O5" s="40" t="s">
        <v>41</v>
      </c>
      <c r="P5" s="41" t="s">
        <v>59</v>
      </c>
      <c r="Q5" s="42" t="s">
        <v>60</v>
      </c>
      <c r="R5" s="34">
        <v>2008</v>
      </c>
      <c r="S5" s="31">
        <v>43742</v>
      </c>
      <c r="T5" s="43"/>
      <c r="U5" s="44">
        <v>216</v>
      </c>
    </row>
    <row r="6" spans="1:21" ht="25.5" x14ac:dyDescent="0.25">
      <c r="A6" s="19">
        <f>SUBTOTAL(103,$B$4:B6)</f>
        <v>3</v>
      </c>
      <c r="B6" s="45" t="s">
        <v>147</v>
      </c>
      <c r="C6" s="21">
        <v>4268</v>
      </c>
      <c r="D6" s="22" t="s">
        <v>38</v>
      </c>
      <c r="E6" s="23" t="s">
        <v>148</v>
      </c>
      <c r="F6" s="24">
        <f t="shared" si="0"/>
        <v>4</v>
      </c>
      <c r="G6" s="25"/>
      <c r="H6" s="46"/>
      <c r="I6" s="46"/>
      <c r="J6" s="46"/>
      <c r="K6" s="46"/>
      <c r="L6" s="46">
        <v>4</v>
      </c>
      <c r="M6" s="27"/>
      <c r="N6" s="112"/>
      <c r="O6" s="40" t="s">
        <v>209</v>
      </c>
      <c r="P6" s="41" t="s">
        <v>210</v>
      </c>
      <c r="Q6" s="42" t="s">
        <v>211</v>
      </c>
      <c r="R6" s="34">
        <v>2013</v>
      </c>
      <c r="S6" s="31">
        <v>43742</v>
      </c>
      <c r="T6" s="43"/>
      <c r="U6" s="44">
        <v>4788</v>
      </c>
    </row>
    <row r="7" spans="1:21" x14ac:dyDescent="0.25">
      <c r="A7" s="19">
        <f>SUBTOTAL(103,$B$4:B7)</f>
        <v>4</v>
      </c>
      <c r="B7" s="47" t="s">
        <v>435</v>
      </c>
      <c r="C7" s="21">
        <v>4269</v>
      </c>
      <c r="D7" s="22" t="s">
        <v>38</v>
      </c>
      <c r="E7" s="23" t="s">
        <v>436</v>
      </c>
      <c r="F7" s="24">
        <f t="shared" si="0"/>
        <v>2</v>
      </c>
      <c r="G7" s="37"/>
      <c r="H7" s="48"/>
      <c r="I7" s="48">
        <v>2</v>
      </c>
      <c r="J7" s="48"/>
      <c r="K7" s="48"/>
      <c r="L7" s="48"/>
      <c r="M7" s="39"/>
      <c r="N7" s="112"/>
      <c r="O7" s="40" t="s">
        <v>503</v>
      </c>
      <c r="P7" s="41" t="s">
        <v>504</v>
      </c>
      <c r="Q7" s="42" t="s">
        <v>505</v>
      </c>
      <c r="R7" s="34">
        <v>2006</v>
      </c>
      <c r="S7" s="31">
        <v>43742</v>
      </c>
      <c r="T7" s="43" t="s">
        <v>51</v>
      </c>
      <c r="U7" s="44">
        <v>3038</v>
      </c>
    </row>
    <row r="8" spans="1:21" s="59" customFormat="1" ht="25.5" x14ac:dyDescent="0.25">
      <c r="A8" s="19">
        <f>SUBTOTAL(103,$B$4:B8)</f>
        <v>5</v>
      </c>
      <c r="B8" s="50" t="s">
        <v>77</v>
      </c>
      <c r="C8" s="21">
        <v>4270</v>
      </c>
      <c r="D8" s="51" t="s">
        <v>43</v>
      </c>
      <c r="E8" s="52" t="s">
        <v>78</v>
      </c>
      <c r="F8" s="24">
        <f t="shared" si="0"/>
        <v>8</v>
      </c>
      <c r="G8" s="53"/>
      <c r="H8" s="38">
        <v>4</v>
      </c>
      <c r="I8" s="38">
        <v>4</v>
      </c>
      <c r="J8" s="38"/>
      <c r="K8" s="38"/>
      <c r="L8" s="38"/>
      <c r="M8" s="39"/>
      <c r="N8" s="112"/>
      <c r="O8" s="54" t="s">
        <v>80</v>
      </c>
      <c r="P8" s="55" t="s">
        <v>81</v>
      </c>
      <c r="Q8" s="56" t="s">
        <v>82</v>
      </c>
      <c r="R8" s="49">
        <v>1998</v>
      </c>
      <c r="S8" s="31">
        <v>43742</v>
      </c>
      <c r="T8" s="57"/>
      <c r="U8" s="58">
        <v>3831</v>
      </c>
    </row>
    <row r="9" spans="1:21" s="59" customFormat="1" x14ac:dyDescent="0.25">
      <c r="A9" s="19">
        <f>SUBTOTAL(103,$B$4:B9)</f>
        <v>6</v>
      </c>
      <c r="B9" s="50" t="s">
        <v>437</v>
      </c>
      <c r="C9" s="21">
        <v>4271</v>
      </c>
      <c r="D9" s="51" t="s">
        <v>43</v>
      </c>
      <c r="E9" s="52" t="s">
        <v>438</v>
      </c>
      <c r="F9" s="24">
        <f t="shared" si="0"/>
        <v>2</v>
      </c>
      <c r="G9" s="53"/>
      <c r="H9" s="38"/>
      <c r="I9" s="38"/>
      <c r="J9" s="38"/>
      <c r="K9" s="38">
        <v>2</v>
      </c>
      <c r="L9" s="38"/>
      <c r="M9" s="39"/>
      <c r="N9" s="112"/>
      <c r="O9" s="54" t="s">
        <v>506</v>
      </c>
      <c r="P9" s="55" t="s">
        <v>507</v>
      </c>
      <c r="Q9" s="56" t="s">
        <v>508</v>
      </c>
      <c r="R9" s="49">
        <v>2003</v>
      </c>
      <c r="S9" s="31">
        <v>43742</v>
      </c>
      <c r="T9" s="57"/>
      <c r="U9" s="58">
        <v>2023</v>
      </c>
    </row>
    <row r="10" spans="1:21" s="59" customFormat="1" ht="63.75" x14ac:dyDescent="0.25">
      <c r="A10" s="19">
        <f>SUBTOTAL(103,$B$4:B10)</f>
        <v>7</v>
      </c>
      <c r="B10" s="50" t="s">
        <v>114</v>
      </c>
      <c r="C10" s="21">
        <v>4272</v>
      </c>
      <c r="D10" s="51" t="s">
        <v>38</v>
      </c>
      <c r="E10" s="60" t="s">
        <v>115</v>
      </c>
      <c r="F10" s="24">
        <f t="shared" si="0"/>
        <v>110</v>
      </c>
      <c r="G10" s="61"/>
      <c r="H10" s="62">
        <v>30</v>
      </c>
      <c r="I10" s="62">
        <v>10</v>
      </c>
      <c r="J10" s="62">
        <v>20</v>
      </c>
      <c r="K10" s="62"/>
      <c r="L10" s="62">
        <v>50</v>
      </c>
      <c r="M10" s="27"/>
      <c r="N10" s="112"/>
      <c r="O10" s="54" t="s">
        <v>509</v>
      </c>
      <c r="P10" s="55" t="s">
        <v>119</v>
      </c>
      <c r="Q10" s="56" t="s">
        <v>120</v>
      </c>
      <c r="R10" s="49">
        <v>2009</v>
      </c>
      <c r="S10" s="31">
        <v>43742</v>
      </c>
      <c r="T10" s="57" t="s">
        <v>51</v>
      </c>
      <c r="U10" s="58">
        <v>3346</v>
      </c>
    </row>
    <row r="11" spans="1:21" s="59" customFormat="1" ht="25.5" x14ac:dyDescent="0.25">
      <c r="A11" s="19">
        <f>SUBTOTAL(103,$B$4:B11)</f>
        <v>8</v>
      </c>
      <c r="B11" s="63" t="s">
        <v>439</v>
      </c>
      <c r="C11" s="21">
        <v>4273</v>
      </c>
      <c r="D11" s="51" t="s">
        <v>43</v>
      </c>
      <c r="E11" s="52" t="s">
        <v>440</v>
      </c>
      <c r="F11" s="24">
        <f t="shared" si="0"/>
        <v>15</v>
      </c>
      <c r="G11" s="64"/>
      <c r="H11" s="65"/>
      <c r="I11" s="65"/>
      <c r="J11" s="65"/>
      <c r="K11" s="65"/>
      <c r="L11" s="65">
        <v>15</v>
      </c>
      <c r="M11" s="66"/>
      <c r="N11" s="112"/>
      <c r="O11" s="54" t="s">
        <v>510</v>
      </c>
      <c r="P11" s="55" t="s">
        <v>511</v>
      </c>
      <c r="Q11" s="56" t="s">
        <v>512</v>
      </c>
      <c r="R11" s="49">
        <v>2015</v>
      </c>
      <c r="S11" s="31">
        <v>43742</v>
      </c>
      <c r="T11" s="57"/>
      <c r="U11" s="58">
        <v>4547</v>
      </c>
    </row>
    <row r="12" spans="1:21" s="59" customFormat="1" ht="25.5" x14ac:dyDescent="0.25">
      <c r="A12" s="19">
        <f>SUBTOTAL(103,$B$4:B12)</f>
        <v>9</v>
      </c>
      <c r="B12" s="54" t="s">
        <v>53</v>
      </c>
      <c r="C12" s="21">
        <v>4274</v>
      </c>
      <c r="D12" s="51" t="s">
        <v>38</v>
      </c>
      <c r="E12" s="60" t="s">
        <v>88</v>
      </c>
      <c r="F12" s="24">
        <f t="shared" si="0"/>
        <v>20</v>
      </c>
      <c r="G12" s="64"/>
      <c r="H12" s="67"/>
      <c r="I12" s="67"/>
      <c r="J12" s="67"/>
      <c r="K12" s="67"/>
      <c r="L12" s="67">
        <v>20</v>
      </c>
      <c r="M12" s="66"/>
      <c r="N12" s="112"/>
      <c r="O12" s="54" t="s">
        <v>62</v>
      </c>
      <c r="P12" s="55" t="s">
        <v>63</v>
      </c>
      <c r="Q12" s="56" t="s">
        <v>64</v>
      </c>
      <c r="R12" s="49">
        <v>2000</v>
      </c>
      <c r="S12" s="31">
        <v>43742</v>
      </c>
      <c r="T12" s="57"/>
      <c r="U12" s="58">
        <v>956</v>
      </c>
    </row>
    <row r="13" spans="1:21" s="59" customFormat="1" ht="25.5" x14ac:dyDescent="0.25">
      <c r="A13" s="19">
        <f>SUBTOTAL(103,$B$4:B13)</f>
        <v>10</v>
      </c>
      <c r="B13" s="68" t="s">
        <v>149</v>
      </c>
      <c r="C13" s="21">
        <v>4275</v>
      </c>
      <c r="D13" s="51" t="s">
        <v>43</v>
      </c>
      <c r="E13" s="60" t="s">
        <v>150</v>
      </c>
      <c r="F13" s="24">
        <f t="shared" si="0"/>
        <v>8</v>
      </c>
      <c r="G13" s="69"/>
      <c r="H13" s="70"/>
      <c r="I13" s="70"/>
      <c r="J13" s="70"/>
      <c r="K13" s="70"/>
      <c r="L13" s="70">
        <v>8</v>
      </c>
      <c r="M13" s="71"/>
      <c r="N13" s="112"/>
      <c r="O13" s="54" t="s">
        <v>213</v>
      </c>
      <c r="P13" s="55" t="s">
        <v>214</v>
      </c>
      <c r="Q13" s="56" t="s">
        <v>215</v>
      </c>
      <c r="R13" s="49">
        <v>2013</v>
      </c>
      <c r="S13" s="31">
        <v>43742</v>
      </c>
      <c r="T13" s="57"/>
      <c r="U13" s="58">
        <v>769</v>
      </c>
    </row>
    <row r="14" spans="1:21" s="59" customFormat="1" ht="25.5" x14ac:dyDescent="0.25">
      <c r="A14" s="19">
        <f>SUBTOTAL(103,$B$4:B14)</f>
        <v>11</v>
      </c>
      <c r="B14" s="63" t="s">
        <v>441</v>
      </c>
      <c r="C14" s="21">
        <v>4276</v>
      </c>
      <c r="D14" s="51" t="s">
        <v>43</v>
      </c>
      <c r="E14" s="60" t="s">
        <v>442</v>
      </c>
      <c r="F14" s="24">
        <f t="shared" si="0"/>
        <v>2</v>
      </c>
      <c r="G14" s="53"/>
      <c r="H14" s="38">
        <v>2</v>
      </c>
      <c r="I14" s="38"/>
      <c r="J14" s="38"/>
      <c r="K14" s="38"/>
      <c r="L14" s="38"/>
      <c r="M14" s="39"/>
      <c r="N14" s="112"/>
      <c r="O14" s="54" t="s">
        <v>513</v>
      </c>
      <c r="P14" s="55" t="s">
        <v>59</v>
      </c>
      <c r="Q14" s="56" t="s">
        <v>514</v>
      </c>
      <c r="R14" s="49">
        <v>2017</v>
      </c>
      <c r="S14" s="31">
        <v>43742</v>
      </c>
      <c r="T14" s="57"/>
      <c r="U14" s="58">
        <v>4834</v>
      </c>
    </row>
    <row r="15" spans="1:21" s="59" customFormat="1" ht="25.5" x14ac:dyDescent="0.25">
      <c r="A15" s="19">
        <f>SUBTOTAL(103,$B$4:B15)</f>
        <v>12</v>
      </c>
      <c r="B15" s="72" t="s">
        <v>151</v>
      </c>
      <c r="C15" s="21">
        <v>4277</v>
      </c>
      <c r="D15" s="73" t="s">
        <v>38</v>
      </c>
      <c r="E15" s="74" t="s">
        <v>152</v>
      </c>
      <c r="F15" s="24">
        <f t="shared" si="0"/>
        <v>7</v>
      </c>
      <c r="G15" s="53"/>
      <c r="H15" s="67"/>
      <c r="I15" s="67"/>
      <c r="J15" s="67">
        <v>2</v>
      </c>
      <c r="K15" s="67"/>
      <c r="L15" s="67">
        <v>5</v>
      </c>
      <c r="M15" s="39"/>
      <c r="N15" s="112"/>
      <c r="O15" s="54" t="s">
        <v>216</v>
      </c>
      <c r="P15" s="55" t="s">
        <v>139</v>
      </c>
      <c r="Q15" s="56" t="s">
        <v>217</v>
      </c>
      <c r="R15" s="49">
        <v>2016</v>
      </c>
      <c r="S15" s="31">
        <v>43742</v>
      </c>
      <c r="T15" s="57"/>
      <c r="U15" s="58">
        <v>3809</v>
      </c>
    </row>
    <row r="16" spans="1:21" s="59" customFormat="1" x14ac:dyDescent="0.25">
      <c r="A16" s="19">
        <f>SUBTOTAL(103,$B$4:B16)</f>
        <v>13</v>
      </c>
      <c r="B16" s="63" t="s">
        <v>298</v>
      </c>
      <c r="C16" s="21">
        <v>4278</v>
      </c>
      <c r="D16" s="73" t="s">
        <v>43</v>
      </c>
      <c r="E16" s="74" t="s">
        <v>299</v>
      </c>
      <c r="F16" s="24">
        <f t="shared" si="0"/>
        <v>9</v>
      </c>
      <c r="G16" s="53"/>
      <c r="H16" s="67"/>
      <c r="I16" s="67"/>
      <c r="J16" s="67"/>
      <c r="K16" s="67"/>
      <c r="L16" s="67">
        <v>9</v>
      </c>
      <c r="M16" s="39"/>
      <c r="N16" s="112"/>
      <c r="O16" s="54" t="s">
        <v>359</v>
      </c>
      <c r="P16" s="55" t="s">
        <v>122</v>
      </c>
      <c r="Q16" s="56" t="s">
        <v>218</v>
      </c>
      <c r="R16" s="49">
        <v>2005</v>
      </c>
      <c r="S16" s="31">
        <v>43742</v>
      </c>
      <c r="T16" s="57"/>
      <c r="U16" s="58">
        <v>4813</v>
      </c>
    </row>
    <row r="17" spans="1:21" s="59" customFormat="1" ht="63.75" x14ac:dyDescent="0.25">
      <c r="A17" s="19">
        <f>SUBTOTAL(103,$B$4:B17)</f>
        <v>14</v>
      </c>
      <c r="B17" s="72" t="s">
        <v>131</v>
      </c>
      <c r="C17" s="21">
        <v>4279</v>
      </c>
      <c r="D17" s="73" t="s">
        <v>38</v>
      </c>
      <c r="E17" s="74" t="s">
        <v>153</v>
      </c>
      <c r="F17" s="24">
        <f t="shared" si="0"/>
        <v>130</v>
      </c>
      <c r="G17" s="53"/>
      <c r="H17" s="67"/>
      <c r="I17" s="67"/>
      <c r="J17" s="67"/>
      <c r="K17" s="67"/>
      <c r="L17" s="67">
        <v>130</v>
      </c>
      <c r="M17" s="39">
        <v>50</v>
      </c>
      <c r="N17" s="112">
        <v>25</v>
      </c>
      <c r="O17" s="54" t="s">
        <v>96</v>
      </c>
      <c r="P17" s="55" t="s">
        <v>97</v>
      </c>
      <c r="Q17" s="56" t="s">
        <v>98</v>
      </c>
      <c r="R17" s="49">
        <v>2013</v>
      </c>
      <c r="S17" s="31">
        <v>43742</v>
      </c>
      <c r="T17" s="57"/>
      <c r="U17" s="58">
        <v>559</v>
      </c>
    </row>
    <row r="18" spans="1:21" s="59" customFormat="1" ht="63.75" x14ac:dyDescent="0.25">
      <c r="A18" s="19">
        <f>SUBTOTAL(103,$B$4:B18)</f>
        <v>15</v>
      </c>
      <c r="B18" s="63" t="s">
        <v>54</v>
      </c>
      <c r="C18" s="21">
        <v>4280</v>
      </c>
      <c r="D18" s="73" t="s">
        <v>38</v>
      </c>
      <c r="E18" s="74" t="s">
        <v>55</v>
      </c>
      <c r="F18" s="24">
        <f t="shared" si="0"/>
        <v>46</v>
      </c>
      <c r="G18" s="53"/>
      <c r="H18" s="67">
        <v>6</v>
      </c>
      <c r="I18" s="67"/>
      <c r="J18" s="67"/>
      <c r="K18" s="67">
        <v>10</v>
      </c>
      <c r="L18" s="67">
        <v>30</v>
      </c>
      <c r="M18" s="39"/>
      <c r="N18" s="112"/>
      <c r="O18" s="54" t="s">
        <v>66</v>
      </c>
      <c r="P18" s="55" t="s">
        <v>67</v>
      </c>
      <c r="Q18" s="56" t="s">
        <v>68</v>
      </c>
      <c r="R18" s="49">
        <v>1991</v>
      </c>
      <c r="S18" s="31">
        <v>43742</v>
      </c>
      <c r="T18" s="57"/>
      <c r="U18" s="58">
        <v>1812</v>
      </c>
    </row>
    <row r="19" spans="1:21" s="59" customFormat="1" ht="25.5" x14ac:dyDescent="0.25">
      <c r="A19" s="19">
        <f>SUBTOTAL(103,$B$4:B19)</f>
        <v>16</v>
      </c>
      <c r="B19" s="63" t="s">
        <v>56</v>
      </c>
      <c r="C19" s="21">
        <v>4281</v>
      </c>
      <c r="D19" s="73" t="s">
        <v>43</v>
      </c>
      <c r="E19" s="74" t="s">
        <v>132</v>
      </c>
      <c r="F19" s="24">
        <f t="shared" si="0"/>
        <v>150</v>
      </c>
      <c r="G19" s="53"/>
      <c r="H19" s="67"/>
      <c r="I19" s="67"/>
      <c r="J19" s="67"/>
      <c r="K19" s="67">
        <v>100</v>
      </c>
      <c r="L19" s="67">
        <v>50</v>
      </c>
      <c r="M19" s="39">
        <v>50</v>
      </c>
      <c r="N19" s="112">
        <v>50</v>
      </c>
      <c r="O19" s="54" t="s">
        <v>71</v>
      </c>
      <c r="P19" s="55" t="s">
        <v>72</v>
      </c>
      <c r="Q19" s="56" t="s">
        <v>73</v>
      </c>
      <c r="R19" s="49">
        <v>2007</v>
      </c>
      <c r="S19" s="31">
        <v>43742</v>
      </c>
      <c r="T19" s="57"/>
      <c r="U19" s="58">
        <v>2448</v>
      </c>
    </row>
    <row r="20" spans="1:21" s="59" customFormat="1" ht="25.5" x14ac:dyDescent="0.25">
      <c r="A20" s="19">
        <f>SUBTOTAL(103,$B$4:B20)</f>
        <v>17</v>
      </c>
      <c r="B20" s="63" t="s">
        <v>57</v>
      </c>
      <c r="C20" s="21">
        <v>4282</v>
      </c>
      <c r="D20" s="73" t="s">
        <v>43</v>
      </c>
      <c r="E20" s="75" t="s">
        <v>58</v>
      </c>
      <c r="F20" s="24">
        <f t="shared" si="0"/>
        <v>10</v>
      </c>
      <c r="G20" s="53"/>
      <c r="H20" s="67"/>
      <c r="I20" s="67"/>
      <c r="J20" s="67"/>
      <c r="K20" s="67"/>
      <c r="L20" s="67">
        <v>10</v>
      </c>
      <c r="M20" s="39"/>
      <c r="N20" s="112"/>
      <c r="O20" s="54" t="s">
        <v>74</v>
      </c>
      <c r="P20" s="55" t="s">
        <v>75</v>
      </c>
      <c r="Q20" s="56" t="s">
        <v>76</v>
      </c>
      <c r="R20" s="49">
        <v>2016</v>
      </c>
      <c r="S20" s="31">
        <v>43742</v>
      </c>
      <c r="T20" s="57"/>
      <c r="U20" s="58">
        <v>160</v>
      </c>
    </row>
    <row r="21" spans="1:21" s="59" customFormat="1" ht="25.5" x14ac:dyDescent="0.25">
      <c r="A21" s="19">
        <f>SUBTOTAL(103,$B$4:B21)</f>
        <v>18</v>
      </c>
      <c r="B21" s="63" t="s">
        <v>104</v>
      </c>
      <c r="C21" s="21">
        <v>4283</v>
      </c>
      <c r="D21" s="51" t="s">
        <v>43</v>
      </c>
      <c r="E21" s="75" t="s">
        <v>105</v>
      </c>
      <c r="F21" s="24">
        <f t="shared" si="0"/>
        <v>20</v>
      </c>
      <c r="G21" s="76"/>
      <c r="H21" s="38"/>
      <c r="I21" s="38"/>
      <c r="J21" s="38"/>
      <c r="K21" s="38"/>
      <c r="L21" s="38">
        <v>20</v>
      </c>
      <c r="M21" s="39"/>
      <c r="N21" s="112"/>
      <c r="O21" s="54" t="s">
        <v>108</v>
      </c>
      <c r="P21" s="55" t="s">
        <v>109</v>
      </c>
      <c r="Q21" s="56" t="s">
        <v>110</v>
      </c>
      <c r="R21" s="49">
        <v>2004</v>
      </c>
      <c r="S21" s="31">
        <v>43742</v>
      </c>
      <c r="T21" s="57"/>
      <c r="U21" s="58">
        <v>4737</v>
      </c>
    </row>
    <row r="22" spans="1:21" s="59" customFormat="1" x14ac:dyDescent="0.25">
      <c r="A22" s="19">
        <f>SUBTOTAL(103,$B$4:B22)</f>
        <v>19</v>
      </c>
      <c r="B22" s="72" t="s">
        <v>90</v>
      </c>
      <c r="C22" s="21">
        <v>4284</v>
      </c>
      <c r="D22" s="73" t="s">
        <v>43</v>
      </c>
      <c r="E22" s="74" t="s">
        <v>91</v>
      </c>
      <c r="F22" s="24">
        <f t="shared" si="0"/>
        <v>4</v>
      </c>
      <c r="G22" s="53"/>
      <c r="H22" s="67">
        <v>4</v>
      </c>
      <c r="I22" s="67"/>
      <c r="J22" s="67"/>
      <c r="K22" s="67"/>
      <c r="L22" s="67"/>
      <c r="M22" s="39"/>
      <c r="N22" s="112"/>
      <c r="O22" s="54" t="s">
        <v>99</v>
      </c>
      <c r="P22" s="55" t="s">
        <v>86</v>
      </c>
      <c r="Q22" s="56" t="s">
        <v>100</v>
      </c>
      <c r="R22" s="49">
        <v>2005</v>
      </c>
      <c r="S22" s="31">
        <v>43742</v>
      </c>
      <c r="T22" s="57"/>
      <c r="U22" s="58">
        <v>1938</v>
      </c>
    </row>
    <row r="23" spans="1:21" s="59" customFormat="1" ht="63.75" x14ac:dyDescent="0.25">
      <c r="A23" s="19">
        <f>SUBTOTAL(103,$B$4:B23)</f>
        <v>20</v>
      </c>
      <c r="B23" s="63" t="s">
        <v>154</v>
      </c>
      <c r="C23" s="21">
        <v>4285</v>
      </c>
      <c r="D23" s="51" t="s">
        <v>43</v>
      </c>
      <c r="E23" s="75" t="s">
        <v>155</v>
      </c>
      <c r="F23" s="24">
        <f t="shared" si="0"/>
        <v>126</v>
      </c>
      <c r="G23" s="53"/>
      <c r="H23" s="67">
        <v>2</v>
      </c>
      <c r="I23" s="67"/>
      <c r="J23" s="67"/>
      <c r="K23" s="67">
        <v>104</v>
      </c>
      <c r="L23" s="67">
        <v>20</v>
      </c>
      <c r="M23" s="39"/>
      <c r="N23" s="112"/>
      <c r="O23" s="54" t="s">
        <v>219</v>
      </c>
      <c r="P23" s="55" t="s">
        <v>220</v>
      </c>
      <c r="Q23" s="56" t="s">
        <v>221</v>
      </c>
      <c r="R23" s="49">
        <v>2002</v>
      </c>
      <c r="S23" s="31">
        <v>43742</v>
      </c>
      <c r="T23" s="57"/>
      <c r="U23" s="58">
        <v>4790</v>
      </c>
    </row>
    <row r="24" spans="1:21" s="59" customFormat="1" ht="38.25" x14ac:dyDescent="0.25">
      <c r="A24" s="19">
        <f>SUBTOTAL(103,$B$4:B24)</f>
        <v>21</v>
      </c>
      <c r="B24" s="63" t="s">
        <v>156</v>
      </c>
      <c r="C24" s="21">
        <v>4286</v>
      </c>
      <c r="D24" s="73" t="s">
        <v>38</v>
      </c>
      <c r="E24" s="74" t="s">
        <v>157</v>
      </c>
      <c r="F24" s="24">
        <f t="shared" si="0"/>
        <v>170</v>
      </c>
      <c r="G24" s="53"/>
      <c r="H24" s="67">
        <v>20</v>
      </c>
      <c r="I24" s="67"/>
      <c r="J24" s="67"/>
      <c r="K24" s="67"/>
      <c r="L24" s="67">
        <v>150</v>
      </c>
      <c r="M24" s="39">
        <v>75</v>
      </c>
      <c r="N24" s="112">
        <v>75</v>
      </c>
      <c r="O24" s="54" t="s">
        <v>222</v>
      </c>
      <c r="P24" s="55" t="s">
        <v>223</v>
      </c>
      <c r="Q24" s="56" t="s">
        <v>224</v>
      </c>
      <c r="R24" s="49">
        <v>2019</v>
      </c>
      <c r="S24" s="31">
        <v>43742</v>
      </c>
      <c r="T24" s="57"/>
      <c r="U24" s="58">
        <v>4806</v>
      </c>
    </row>
    <row r="25" spans="1:21" s="59" customFormat="1" ht="38.25" x14ac:dyDescent="0.25">
      <c r="A25" s="19">
        <f>SUBTOTAL(103,$B$4:B25)</f>
        <v>22</v>
      </c>
      <c r="B25" s="63" t="s">
        <v>443</v>
      </c>
      <c r="C25" s="21">
        <v>4287</v>
      </c>
      <c r="D25" s="73" t="s">
        <v>38</v>
      </c>
      <c r="E25" s="74" t="s">
        <v>444</v>
      </c>
      <c r="F25" s="24">
        <f t="shared" si="0"/>
        <v>27</v>
      </c>
      <c r="G25" s="53"/>
      <c r="H25" s="67"/>
      <c r="I25" s="67"/>
      <c r="J25" s="67"/>
      <c r="K25" s="67"/>
      <c r="L25" s="67">
        <v>27</v>
      </c>
      <c r="M25" s="39"/>
      <c r="N25" s="112"/>
      <c r="O25" s="54" t="s">
        <v>515</v>
      </c>
      <c r="P25" s="55" t="s">
        <v>39</v>
      </c>
      <c r="Q25" s="56" t="s">
        <v>516</v>
      </c>
      <c r="R25" s="49">
        <v>2018</v>
      </c>
      <c r="S25" s="31">
        <v>43742</v>
      </c>
      <c r="T25" s="57"/>
      <c r="U25" s="58">
        <v>4835</v>
      </c>
    </row>
    <row r="26" spans="1:21" s="59" customFormat="1" ht="25.5" x14ac:dyDescent="0.25">
      <c r="A26" s="19">
        <f>SUBTOTAL(103,$B$4:B26)</f>
        <v>23</v>
      </c>
      <c r="B26" s="72" t="s">
        <v>158</v>
      </c>
      <c r="C26" s="21">
        <v>4288</v>
      </c>
      <c r="D26" s="73" t="s">
        <v>43</v>
      </c>
      <c r="E26" s="74" t="s">
        <v>159</v>
      </c>
      <c r="F26" s="24">
        <f t="shared" si="0"/>
        <v>33</v>
      </c>
      <c r="G26" s="53"/>
      <c r="H26" s="67"/>
      <c r="I26" s="67">
        <v>3</v>
      </c>
      <c r="J26" s="67"/>
      <c r="K26" s="67"/>
      <c r="L26" s="67">
        <v>30</v>
      </c>
      <c r="M26" s="39"/>
      <c r="N26" s="112"/>
      <c r="O26" s="54" t="s">
        <v>225</v>
      </c>
      <c r="P26" s="55" t="s">
        <v>226</v>
      </c>
      <c r="Q26" s="56" t="s">
        <v>227</v>
      </c>
      <c r="R26" s="49">
        <v>2017</v>
      </c>
      <c r="S26" s="31">
        <v>43742</v>
      </c>
      <c r="T26" s="57"/>
      <c r="U26" s="58">
        <v>3442</v>
      </c>
    </row>
    <row r="27" spans="1:21" s="59" customFormat="1" ht="51" x14ac:dyDescent="0.25">
      <c r="A27" s="19">
        <f>SUBTOTAL(103,$B$4:B27)</f>
        <v>24</v>
      </c>
      <c r="B27" s="72" t="s">
        <v>445</v>
      </c>
      <c r="C27" s="21">
        <v>4289</v>
      </c>
      <c r="D27" s="73" t="s">
        <v>38</v>
      </c>
      <c r="E27" s="74" t="s">
        <v>160</v>
      </c>
      <c r="F27" s="24">
        <f t="shared" si="0"/>
        <v>12</v>
      </c>
      <c r="G27" s="53"/>
      <c r="H27" s="67"/>
      <c r="I27" s="67">
        <v>3</v>
      </c>
      <c r="J27" s="67"/>
      <c r="K27" s="67"/>
      <c r="L27" s="67">
        <v>9</v>
      </c>
      <c r="M27" s="39"/>
      <c r="N27" s="112"/>
      <c r="O27" s="54" t="s">
        <v>228</v>
      </c>
      <c r="P27" s="55" t="s">
        <v>145</v>
      </c>
      <c r="Q27" s="56" t="s">
        <v>229</v>
      </c>
      <c r="R27" s="49">
        <v>2007</v>
      </c>
      <c r="S27" s="31">
        <v>43742</v>
      </c>
      <c r="T27" s="57" t="s">
        <v>51</v>
      </c>
      <c r="U27" s="58">
        <v>82</v>
      </c>
    </row>
    <row r="28" spans="1:21" s="59" customFormat="1" x14ac:dyDescent="0.25">
      <c r="A28" s="19">
        <f>SUBTOTAL(103,$B$4:B28)</f>
        <v>25</v>
      </c>
      <c r="B28" s="63" t="s">
        <v>446</v>
      </c>
      <c r="C28" s="21">
        <v>4290</v>
      </c>
      <c r="D28" s="77" t="s">
        <v>43</v>
      </c>
      <c r="E28" s="60" t="s">
        <v>447</v>
      </c>
      <c r="F28" s="24">
        <f t="shared" si="0"/>
        <v>3</v>
      </c>
      <c r="G28" s="61"/>
      <c r="H28" s="46"/>
      <c r="I28" s="46"/>
      <c r="J28" s="46"/>
      <c r="K28" s="46"/>
      <c r="L28" s="46">
        <v>3</v>
      </c>
      <c r="M28" s="39"/>
      <c r="N28" s="112"/>
      <c r="O28" s="54" t="s">
        <v>517</v>
      </c>
      <c r="P28" s="55" t="s">
        <v>518</v>
      </c>
      <c r="Q28" s="56" t="s">
        <v>519</v>
      </c>
      <c r="R28" s="49">
        <v>2005</v>
      </c>
      <c r="S28" s="31">
        <v>43742</v>
      </c>
      <c r="T28" s="57"/>
      <c r="U28" s="58">
        <v>4836</v>
      </c>
    </row>
    <row r="29" spans="1:21" s="59" customFormat="1" ht="25.5" x14ac:dyDescent="0.25">
      <c r="A29" s="19">
        <f>SUBTOTAL(103,$B$4:B29)</f>
        <v>26</v>
      </c>
      <c r="B29" s="63" t="s">
        <v>448</v>
      </c>
      <c r="C29" s="21">
        <v>4291</v>
      </c>
      <c r="D29" s="73" t="s">
        <v>38</v>
      </c>
      <c r="E29" s="74" t="s">
        <v>449</v>
      </c>
      <c r="F29" s="24">
        <f t="shared" si="0"/>
        <v>2</v>
      </c>
      <c r="G29" s="53"/>
      <c r="H29" s="67"/>
      <c r="I29" s="67">
        <v>2</v>
      </c>
      <c r="J29" s="67"/>
      <c r="K29" s="67"/>
      <c r="L29" s="67"/>
      <c r="M29" s="39"/>
      <c r="N29" s="112"/>
      <c r="O29" s="54" t="s">
        <v>520</v>
      </c>
      <c r="P29" s="55" t="s">
        <v>521</v>
      </c>
      <c r="Q29" s="56" t="s">
        <v>522</v>
      </c>
      <c r="R29" s="49">
        <v>2012</v>
      </c>
      <c r="S29" s="31">
        <v>43742</v>
      </c>
      <c r="T29" s="57"/>
      <c r="U29" s="58">
        <v>1594</v>
      </c>
    </row>
    <row r="30" spans="1:21" s="59" customFormat="1" x14ac:dyDescent="0.25">
      <c r="A30" s="19">
        <f>SUBTOTAL(103,$B$4:B30)</f>
        <v>27</v>
      </c>
      <c r="B30" s="63" t="s">
        <v>300</v>
      </c>
      <c r="C30" s="21">
        <v>4292</v>
      </c>
      <c r="D30" s="51" t="s">
        <v>43</v>
      </c>
      <c r="E30" s="75" t="s">
        <v>301</v>
      </c>
      <c r="F30" s="24">
        <f t="shared" si="0"/>
        <v>2</v>
      </c>
      <c r="G30" s="53"/>
      <c r="H30" s="38"/>
      <c r="I30" s="38"/>
      <c r="J30" s="38">
        <v>2</v>
      </c>
      <c r="K30" s="38"/>
      <c r="L30" s="38"/>
      <c r="M30" s="39"/>
      <c r="N30" s="112"/>
      <c r="O30" s="54" t="s">
        <v>360</v>
      </c>
      <c r="P30" s="55" t="s">
        <v>361</v>
      </c>
      <c r="Q30" s="56" t="s">
        <v>362</v>
      </c>
      <c r="R30" s="49">
        <v>2011</v>
      </c>
      <c r="S30" s="31">
        <v>43742</v>
      </c>
      <c r="T30" s="57"/>
      <c r="U30" s="58">
        <v>4822</v>
      </c>
    </row>
    <row r="31" spans="1:21" s="59" customFormat="1" x14ac:dyDescent="0.25">
      <c r="A31" s="19">
        <f>SUBTOTAL(103,$B$4:B31)</f>
        <v>28</v>
      </c>
      <c r="B31" s="72" t="s">
        <v>302</v>
      </c>
      <c r="C31" s="21">
        <v>4293</v>
      </c>
      <c r="D31" s="73" t="s">
        <v>43</v>
      </c>
      <c r="E31" s="74" t="s">
        <v>207</v>
      </c>
      <c r="F31" s="24">
        <f t="shared" si="0"/>
        <v>1</v>
      </c>
      <c r="G31" s="53"/>
      <c r="H31" s="67">
        <v>1</v>
      </c>
      <c r="I31" s="67"/>
      <c r="J31" s="67"/>
      <c r="K31" s="67"/>
      <c r="L31" s="67"/>
      <c r="M31" s="39"/>
      <c r="N31" s="112"/>
      <c r="O31" s="54" t="s">
        <v>363</v>
      </c>
      <c r="P31" s="55" t="s">
        <v>140</v>
      </c>
      <c r="Q31" s="56" t="s">
        <v>364</v>
      </c>
      <c r="R31" s="49">
        <v>2017</v>
      </c>
      <c r="S31" s="31">
        <v>43742</v>
      </c>
      <c r="T31" s="57"/>
      <c r="U31" s="58">
        <v>4465</v>
      </c>
    </row>
    <row r="32" spans="1:21" s="59" customFormat="1" ht="63.75" x14ac:dyDescent="0.25">
      <c r="A32" s="19">
        <f>SUBTOTAL(103,$B$4:B32)</f>
        <v>29</v>
      </c>
      <c r="B32" s="63" t="s">
        <v>303</v>
      </c>
      <c r="C32" s="21">
        <v>4294</v>
      </c>
      <c r="D32" s="51" t="s">
        <v>38</v>
      </c>
      <c r="E32" s="60" t="s">
        <v>304</v>
      </c>
      <c r="F32" s="24">
        <f t="shared" si="0"/>
        <v>207</v>
      </c>
      <c r="G32" s="53"/>
      <c r="H32" s="38"/>
      <c r="I32" s="38">
        <v>7</v>
      </c>
      <c r="J32" s="38"/>
      <c r="K32" s="38"/>
      <c r="L32" s="38">
        <v>200</v>
      </c>
      <c r="M32" s="39">
        <v>75</v>
      </c>
      <c r="N32" s="112">
        <v>75</v>
      </c>
      <c r="O32" s="54" t="s">
        <v>365</v>
      </c>
      <c r="P32" s="55" t="s">
        <v>231</v>
      </c>
      <c r="Q32" s="56" t="s">
        <v>366</v>
      </c>
      <c r="R32" s="49">
        <v>1987</v>
      </c>
      <c r="S32" s="31">
        <v>43742</v>
      </c>
      <c r="T32" s="57" t="s">
        <v>51</v>
      </c>
      <c r="U32" s="58">
        <v>2078</v>
      </c>
    </row>
    <row r="33" spans="1:21" s="59" customFormat="1" ht="38.25" x14ac:dyDescent="0.25">
      <c r="A33" s="19">
        <f>SUBTOTAL(103,$B$4:B33)</f>
        <v>30</v>
      </c>
      <c r="B33" s="63" t="s">
        <v>161</v>
      </c>
      <c r="C33" s="21">
        <v>4295</v>
      </c>
      <c r="D33" s="73" t="s">
        <v>43</v>
      </c>
      <c r="E33" s="74" t="s">
        <v>162</v>
      </c>
      <c r="F33" s="24">
        <f t="shared" si="0"/>
        <v>24</v>
      </c>
      <c r="G33" s="53"/>
      <c r="H33" s="38"/>
      <c r="I33" s="38"/>
      <c r="J33" s="38"/>
      <c r="K33" s="38">
        <v>4</v>
      </c>
      <c r="L33" s="38">
        <v>20</v>
      </c>
      <c r="M33" s="39"/>
      <c r="N33" s="112"/>
      <c r="O33" s="54" t="s">
        <v>232</v>
      </c>
      <c r="P33" s="55" t="s">
        <v>233</v>
      </c>
      <c r="Q33" s="56" t="s">
        <v>234</v>
      </c>
      <c r="R33" s="49">
        <v>2016</v>
      </c>
      <c r="S33" s="31">
        <v>43742</v>
      </c>
      <c r="T33" s="57"/>
      <c r="U33" s="58">
        <v>4697</v>
      </c>
    </row>
    <row r="34" spans="1:21" s="59" customFormat="1" ht="38.25" x14ac:dyDescent="0.25">
      <c r="A34" s="19">
        <f>SUBTOTAL(103,$B$4:B34)</f>
        <v>31</v>
      </c>
      <c r="B34" s="63" t="s">
        <v>305</v>
      </c>
      <c r="C34" s="21">
        <v>4296</v>
      </c>
      <c r="D34" s="73" t="s">
        <v>38</v>
      </c>
      <c r="E34" s="74" t="s">
        <v>306</v>
      </c>
      <c r="F34" s="24">
        <f t="shared" si="0"/>
        <v>110</v>
      </c>
      <c r="G34" s="53"/>
      <c r="H34" s="67"/>
      <c r="I34" s="67"/>
      <c r="J34" s="67"/>
      <c r="K34" s="67">
        <v>50</v>
      </c>
      <c r="L34" s="67">
        <v>60</v>
      </c>
      <c r="M34" s="39"/>
      <c r="N34" s="112"/>
      <c r="O34" s="54" t="s">
        <v>367</v>
      </c>
      <c r="P34" s="55" t="s">
        <v>368</v>
      </c>
      <c r="Q34" s="56" t="s">
        <v>369</v>
      </c>
      <c r="R34" s="49">
        <v>2012</v>
      </c>
      <c r="S34" s="31">
        <v>43742</v>
      </c>
      <c r="T34" s="57" t="s">
        <v>51</v>
      </c>
      <c r="U34" s="58">
        <v>1202</v>
      </c>
    </row>
    <row r="35" spans="1:21" s="59" customFormat="1" ht="25.5" x14ac:dyDescent="0.25">
      <c r="A35" s="19">
        <f>SUBTOTAL(103,$B$4:B35)</f>
        <v>32</v>
      </c>
      <c r="B35" s="63" t="s">
        <v>163</v>
      </c>
      <c r="C35" s="21">
        <v>4297</v>
      </c>
      <c r="D35" s="73" t="s">
        <v>38</v>
      </c>
      <c r="E35" s="74" t="s">
        <v>450</v>
      </c>
      <c r="F35" s="24">
        <f t="shared" si="0"/>
        <v>7</v>
      </c>
      <c r="G35" s="53"/>
      <c r="H35" s="67"/>
      <c r="I35" s="67"/>
      <c r="J35" s="67"/>
      <c r="K35" s="67"/>
      <c r="L35" s="67">
        <v>7</v>
      </c>
      <c r="M35" s="39"/>
      <c r="N35" s="112"/>
      <c r="O35" s="54" t="s">
        <v>235</v>
      </c>
      <c r="P35" s="55" t="s">
        <v>83</v>
      </c>
      <c r="Q35" s="56" t="s">
        <v>523</v>
      </c>
      <c r="R35" s="49">
        <v>1997</v>
      </c>
      <c r="S35" s="31">
        <v>43742</v>
      </c>
      <c r="T35" s="57" t="s">
        <v>51</v>
      </c>
      <c r="U35" s="58">
        <v>4748</v>
      </c>
    </row>
    <row r="36" spans="1:21" s="59" customFormat="1" x14ac:dyDescent="0.25">
      <c r="A36" s="19">
        <f>SUBTOTAL(103,$B$4:B36)</f>
        <v>33</v>
      </c>
      <c r="B36" s="63" t="s">
        <v>164</v>
      </c>
      <c r="C36" s="21">
        <v>4298</v>
      </c>
      <c r="D36" s="73" t="s">
        <v>43</v>
      </c>
      <c r="E36" s="74" t="s">
        <v>165</v>
      </c>
      <c r="F36" s="24">
        <f t="shared" si="0"/>
        <v>20</v>
      </c>
      <c r="G36" s="53"/>
      <c r="H36" s="67"/>
      <c r="I36" s="67"/>
      <c r="J36" s="67"/>
      <c r="K36" s="67"/>
      <c r="L36" s="67">
        <v>20</v>
      </c>
      <c r="M36" s="39"/>
      <c r="N36" s="112"/>
      <c r="O36" s="54" t="s">
        <v>236</v>
      </c>
      <c r="P36" s="55" t="s">
        <v>124</v>
      </c>
      <c r="Q36" s="56" t="s">
        <v>237</v>
      </c>
      <c r="R36" s="49">
        <v>2018</v>
      </c>
      <c r="S36" s="31">
        <v>43742</v>
      </c>
      <c r="T36" s="57"/>
      <c r="U36" s="58">
        <v>4791</v>
      </c>
    </row>
    <row r="37" spans="1:21" s="59" customFormat="1" ht="25.5" x14ac:dyDescent="0.25">
      <c r="A37" s="19">
        <f>SUBTOTAL(103,$B$4:B37)</f>
        <v>34</v>
      </c>
      <c r="B37" s="63" t="s">
        <v>166</v>
      </c>
      <c r="C37" s="21">
        <v>4299</v>
      </c>
      <c r="D37" s="73" t="s">
        <v>38</v>
      </c>
      <c r="E37" s="74" t="s">
        <v>167</v>
      </c>
      <c r="F37" s="24">
        <f t="shared" si="0"/>
        <v>10</v>
      </c>
      <c r="G37" s="53"/>
      <c r="H37" s="67"/>
      <c r="I37" s="67"/>
      <c r="J37" s="67"/>
      <c r="K37" s="67"/>
      <c r="L37" s="67">
        <v>10</v>
      </c>
      <c r="M37" s="39"/>
      <c r="N37" s="112"/>
      <c r="O37" s="54" t="s">
        <v>238</v>
      </c>
      <c r="P37" s="55" t="s">
        <v>239</v>
      </c>
      <c r="Q37" s="56" t="s">
        <v>240</v>
      </c>
      <c r="R37" s="49">
        <v>2013</v>
      </c>
      <c r="S37" s="31">
        <v>43742</v>
      </c>
      <c r="T37" s="57"/>
      <c r="U37" s="58">
        <v>4810</v>
      </c>
    </row>
    <row r="38" spans="1:21" s="59" customFormat="1" ht="25.5" x14ac:dyDescent="0.25">
      <c r="A38" s="19">
        <f>SUBTOTAL(103,$B$4:B38)</f>
        <v>35</v>
      </c>
      <c r="B38" s="63" t="s">
        <v>451</v>
      </c>
      <c r="C38" s="21">
        <v>4300</v>
      </c>
      <c r="D38" s="51" t="s">
        <v>43</v>
      </c>
      <c r="E38" s="60" t="s">
        <v>452</v>
      </c>
      <c r="F38" s="24">
        <f t="shared" si="0"/>
        <v>1</v>
      </c>
      <c r="G38" s="53"/>
      <c r="H38" s="38"/>
      <c r="I38" s="38">
        <v>1</v>
      </c>
      <c r="J38" s="38"/>
      <c r="K38" s="38"/>
      <c r="L38" s="38"/>
      <c r="M38" s="39"/>
      <c r="N38" s="112"/>
      <c r="O38" s="54" t="s">
        <v>524</v>
      </c>
      <c r="P38" s="55" t="s">
        <v>145</v>
      </c>
      <c r="Q38" s="56" t="s">
        <v>525</v>
      </c>
      <c r="R38" s="49">
        <v>2011</v>
      </c>
      <c r="S38" s="31">
        <v>43742</v>
      </c>
      <c r="T38" s="57"/>
      <c r="U38" s="58">
        <v>529</v>
      </c>
    </row>
    <row r="39" spans="1:21" s="59" customFormat="1" ht="25.5" x14ac:dyDescent="0.25">
      <c r="A39" s="19">
        <f>SUBTOTAL(103,$B$4:B39)</f>
        <v>36</v>
      </c>
      <c r="B39" s="63" t="s">
        <v>453</v>
      </c>
      <c r="C39" s="21">
        <v>4301</v>
      </c>
      <c r="D39" s="73" t="s">
        <v>43</v>
      </c>
      <c r="E39" s="74" t="s">
        <v>454</v>
      </c>
      <c r="F39" s="24">
        <f t="shared" si="0"/>
        <v>4</v>
      </c>
      <c r="G39" s="53"/>
      <c r="H39" s="67"/>
      <c r="I39" s="67"/>
      <c r="J39" s="67"/>
      <c r="K39" s="67"/>
      <c r="L39" s="67">
        <v>4</v>
      </c>
      <c r="M39" s="39"/>
      <c r="N39" s="112"/>
      <c r="O39" s="54" t="s">
        <v>526</v>
      </c>
      <c r="P39" s="55" t="s">
        <v>527</v>
      </c>
      <c r="Q39" s="56" t="s">
        <v>528</v>
      </c>
      <c r="R39" s="49">
        <v>2019</v>
      </c>
      <c r="S39" s="31">
        <v>43742</v>
      </c>
      <c r="T39" s="57"/>
      <c r="U39" s="58">
        <v>4837</v>
      </c>
    </row>
    <row r="40" spans="1:21" s="59" customFormat="1" ht="25.5" x14ac:dyDescent="0.25">
      <c r="A40" s="19">
        <f>SUBTOTAL(103,$B$4:B40)</f>
        <v>37</v>
      </c>
      <c r="B40" s="63" t="s">
        <v>307</v>
      </c>
      <c r="C40" s="21">
        <v>4302</v>
      </c>
      <c r="D40" s="73" t="s">
        <v>43</v>
      </c>
      <c r="E40" s="74" t="s">
        <v>308</v>
      </c>
      <c r="F40" s="24">
        <f t="shared" si="0"/>
        <v>2</v>
      </c>
      <c r="G40" s="53"/>
      <c r="H40" s="67">
        <v>2</v>
      </c>
      <c r="I40" s="67"/>
      <c r="J40" s="67"/>
      <c r="K40" s="67"/>
      <c r="L40" s="67"/>
      <c r="M40" s="39"/>
      <c r="N40" s="112"/>
      <c r="O40" s="54" t="s">
        <v>370</v>
      </c>
      <c r="P40" s="55" t="s">
        <v>371</v>
      </c>
      <c r="Q40" s="56" t="s">
        <v>372</v>
      </c>
      <c r="R40" s="49">
        <v>2017</v>
      </c>
      <c r="S40" s="31">
        <v>43742</v>
      </c>
      <c r="T40" s="57"/>
      <c r="U40" s="58">
        <v>4597</v>
      </c>
    </row>
    <row r="41" spans="1:21" s="59" customFormat="1" ht="38.25" x14ac:dyDescent="0.25">
      <c r="A41" s="19">
        <f>SUBTOTAL(103,$B$4:B41)</f>
        <v>38</v>
      </c>
      <c r="B41" s="63" t="s">
        <v>168</v>
      </c>
      <c r="C41" s="21">
        <v>4303</v>
      </c>
      <c r="D41" s="73" t="s">
        <v>43</v>
      </c>
      <c r="E41" s="74" t="s">
        <v>309</v>
      </c>
      <c r="F41" s="24">
        <f t="shared" si="0"/>
        <v>5</v>
      </c>
      <c r="G41" s="53"/>
      <c r="H41" s="67">
        <v>1</v>
      </c>
      <c r="I41" s="67"/>
      <c r="J41" s="67">
        <v>4</v>
      </c>
      <c r="K41" s="67"/>
      <c r="L41" s="67"/>
      <c r="M41" s="39"/>
      <c r="N41" s="112"/>
      <c r="O41" s="54" t="s">
        <v>241</v>
      </c>
      <c r="P41" s="55" t="s">
        <v>242</v>
      </c>
      <c r="Q41" s="78" t="s">
        <v>243</v>
      </c>
      <c r="R41" s="49">
        <v>2015</v>
      </c>
      <c r="S41" s="31">
        <v>43742</v>
      </c>
      <c r="T41" s="57"/>
      <c r="U41" s="58">
        <v>3545</v>
      </c>
    </row>
    <row r="42" spans="1:21" s="59" customFormat="1" ht="63.75" x14ac:dyDescent="0.25">
      <c r="A42" s="19">
        <f>SUBTOTAL(103,$B$4:B42)</f>
        <v>39</v>
      </c>
      <c r="B42" s="63" t="s">
        <v>92</v>
      </c>
      <c r="C42" s="21">
        <v>4304</v>
      </c>
      <c r="D42" s="73" t="s">
        <v>43</v>
      </c>
      <c r="E42" s="74" t="s">
        <v>169</v>
      </c>
      <c r="F42" s="24">
        <f t="shared" si="0"/>
        <v>15</v>
      </c>
      <c r="G42" s="53"/>
      <c r="H42" s="67"/>
      <c r="I42" s="67"/>
      <c r="J42" s="67">
        <v>7</v>
      </c>
      <c r="K42" s="67">
        <v>8</v>
      </c>
      <c r="L42" s="67"/>
      <c r="M42" s="39"/>
      <c r="N42" s="112"/>
      <c r="O42" s="54" t="s">
        <v>101</v>
      </c>
      <c r="P42" s="55" t="s">
        <v>83</v>
      </c>
      <c r="Q42" s="56" t="s">
        <v>138</v>
      </c>
      <c r="R42" s="49">
        <v>2010</v>
      </c>
      <c r="S42" s="31">
        <v>43742</v>
      </c>
      <c r="T42" s="57"/>
      <c r="U42" s="58">
        <v>4729</v>
      </c>
    </row>
    <row r="43" spans="1:21" s="59" customFormat="1" ht="25.5" x14ac:dyDescent="0.25">
      <c r="A43" s="19">
        <f>SUBTOTAL(103,$B$4:B43)</f>
        <v>40</v>
      </c>
      <c r="B43" s="63" t="s">
        <v>310</v>
      </c>
      <c r="C43" s="21">
        <v>4305</v>
      </c>
      <c r="D43" s="51" t="s">
        <v>43</v>
      </c>
      <c r="E43" s="79" t="s">
        <v>311</v>
      </c>
      <c r="F43" s="24">
        <f t="shared" si="0"/>
        <v>2</v>
      </c>
      <c r="G43" s="76"/>
      <c r="H43" s="38"/>
      <c r="I43" s="38"/>
      <c r="J43" s="38"/>
      <c r="K43" s="38">
        <v>1</v>
      </c>
      <c r="L43" s="38">
        <v>1</v>
      </c>
      <c r="M43" s="39"/>
      <c r="N43" s="112"/>
      <c r="O43" s="54" t="s">
        <v>373</v>
      </c>
      <c r="P43" s="55" t="s">
        <v>374</v>
      </c>
      <c r="Q43" s="56" t="s">
        <v>375</v>
      </c>
      <c r="R43" s="49">
        <v>2003</v>
      </c>
      <c r="S43" s="31">
        <v>43742</v>
      </c>
      <c r="T43" s="57"/>
      <c r="U43" s="58">
        <v>4823</v>
      </c>
    </row>
    <row r="44" spans="1:21" s="59" customFormat="1" ht="25.5" x14ac:dyDescent="0.25">
      <c r="A44" s="19">
        <f>SUBTOTAL(103,$B$4:B44)</f>
        <v>41</v>
      </c>
      <c r="B44" s="63" t="s">
        <v>455</v>
      </c>
      <c r="C44" s="21">
        <v>4306</v>
      </c>
      <c r="D44" s="51" t="s">
        <v>43</v>
      </c>
      <c r="E44" s="60" t="s">
        <v>456</v>
      </c>
      <c r="F44" s="24">
        <f t="shared" si="0"/>
        <v>2</v>
      </c>
      <c r="G44" s="53"/>
      <c r="H44" s="38"/>
      <c r="I44" s="38">
        <v>1</v>
      </c>
      <c r="J44" s="38">
        <v>1</v>
      </c>
      <c r="K44" s="38"/>
      <c r="L44" s="38"/>
      <c r="M44" s="39"/>
      <c r="N44" s="112"/>
      <c r="O44" s="54" t="s">
        <v>520</v>
      </c>
      <c r="P44" s="55" t="s">
        <v>529</v>
      </c>
      <c r="Q44" s="56" t="s">
        <v>530</v>
      </c>
      <c r="R44" s="49">
        <v>2006</v>
      </c>
      <c r="S44" s="31">
        <v>43742</v>
      </c>
      <c r="T44" s="57"/>
      <c r="U44" s="58">
        <v>1645</v>
      </c>
    </row>
    <row r="45" spans="1:21" s="59" customFormat="1" ht="25.5" x14ac:dyDescent="0.25">
      <c r="A45" s="19">
        <f>SUBTOTAL(103,$B$4:B45)</f>
        <v>42</v>
      </c>
      <c r="B45" s="63" t="s">
        <v>457</v>
      </c>
      <c r="C45" s="21">
        <v>4307</v>
      </c>
      <c r="D45" s="51" t="s">
        <v>43</v>
      </c>
      <c r="E45" s="60" t="s">
        <v>458</v>
      </c>
      <c r="F45" s="24">
        <f t="shared" si="0"/>
        <v>3</v>
      </c>
      <c r="G45" s="53"/>
      <c r="H45" s="38"/>
      <c r="I45" s="38">
        <v>3</v>
      </c>
      <c r="J45" s="38"/>
      <c r="K45" s="38"/>
      <c r="L45" s="38"/>
      <c r="M45" s="39"/>
      <c r="N45" s="112"/>
      <c r="O45" s="54" t="s">
        <v>531</v>
      </c>
      <c r="P45" s="55" t="s">
        <v>85</v>
      </c>
      <c r="Q45" s="56" t="s">
        <v>532</v>
      </c>
      <c r="R45" s="49">
        <v>2017</v>
      </c>
      <c r="S45" s="31">
        <v>43742</v>
      </c>
      <c r="T45" s="57"/>
      <c r="U45" s="58">
        <v>4838</v>
      </c>
    </row>
    <row r="46" spans="1:21" s="59" customFormat="1" ht="51" x14ac:dyDescent="0.25">
      <c r="A46" s="19">
        <f>SUBTOTAL(103,$B$4:B46)</f>
        <v>43</v>
      </c>
      <c r="B46" s="63" t="s">
        <v>116</v>
      </c>
      <c r="C46" s="21">
        <v>4308</v>
      </c>
      <c r="D46" s="73" t="s">
        <v>43</v>
      </c>
      <c r="E46" s="74" t="s">
        <v>133</v>
      </c>
      <c r="F46" s="24">
        <f t="shared" si="0"/>
        <v>31</v>
      </c>
      <c r="G46" s="53"/>
      <c r="H46" s="67">
        <v>1</v>
      </c>
      <c r="I46" s="67"/>
      <c r="J46" s="67">
        <v>30</v>
      </c>
      <c r="K46" s="67"/>
      <c r="L46" s="67"/>
      <c r="M46" s="39"/>
      <c r="N46" s="112"/>
      <c r="O46" s="80" t="s">
        <v>123</v>
      </c>
      <c r="P46" s="55" t="s">
        <v>124</v>
      </c>
      <c r="Q46" s="56" t="s">
        <v>125</v>
      </c>
      <c r="R46" s="49">
        <v>2017</v>
      </c>
      <c r="S46" s="31">
        <v>43742</v>
      </c>
      <c r="T46" s="57"/>
      <c r="U46" s="58">
        <v>4760</v>
      </c>
    </row>
    <row r="47" spans="1:21" s="59" customFormat="1" ht="25.5" x14ac:dyDescent="0.25">
      <c r="A47" s="19">
        <f>SUBTOTAL(103,$B$4:B47)</f>
        <v>44</v>
      </c>
      <c r="B47" s="63" t="s">
        <v>170</v>
      </c>
      <c r="C47" s="21">
        <v>4309</v>
      </c>
      <c r="D47" s="73" t="s">
        <v>43</v>
      </c>
      <c r="E47" s="74" t="s">
        <v>171</v>
      </c>
      <c r="F47" s="24">
        <f t="shared" si="0"/>
        <v>15</v>
      </c>
      <c r="G47" s="53"/>
      <c r="H47" s="67"/>
      <c r="I47" s="67"/>
      <c r="J47" s="67"/>
      <c r="K47" s="67"/>
      <c r="L47" s="67">
        <v>15</v>
      </c>
      <c r="M47" s="39"/>
      <c r="N47" s="112"/>
      <c r="O47" s="80" t="s">
        <v>244</v>
      </c>
      <c r="P47" s="55" t="s">
        <v>245</v>
      </c>
      <c r="Q47" s="56" t="s">
        <v>246</v>
      </c>
      <c r="R47" s="49">
        <v>1997</v>
      </c>
      <c r="S47" s="31">
        <v>43742</v>
      </c>
      <c r="T47" s="57"/>
      <c r="U47" s="58">
        <v>2251</v>
      </c>
    </row>
    <row r="48" spans="1:21" s="59" customFormat="1" ht="25.5" x14ac:dyDescent="0.25">
      <c r="A48" s="19">
        <f>SUBTOTAL(103,$B$4:B48)</f>
        <v>45</v>
      </c>
      <c r="B48" s="63" t="s">
        <v>172</v>
      </c>
      <c r="C48" s="21">
        <v>4310</v>
      </c>
      <c r="D48" s="73" t="s">
        <v>38</v>
      </c>
      <c r="E48" s="74" t="s">
        <v>173</v>
      </c>
      <c r="F48" s="24">
        <f t="shared" si="0"/>
        <v>3</v>
      </c>
      <c r="G48" s="53"/>
      <c r="H48" s="67"/>
      <c r="I48" s="67"/>
      <c r="J48" s="67">
        <v>3</v>
      </c>
      <c r="K48" s="67"/>
      <c r="L48" s="67"/>
      <c r="M48" s="39"/>
      <c r="N48" s="112"/>
      <c r="O48" s="54" t="s">
        <v>247</v>
      </c>
      <c r="P48" s="55" t="s">
        <v>248</v>
      </c>
      <c r="Q48" s="56" t="s">
        <v>249</v>
      </c>
      <c r="R48" s="49">
        <v>2007</v>
      </c>
      <c r="S48" s="31">
        <v>43742</v>
      </c>
      <c r="T48" s="57" t="s">
        <v>51</v>
      </c>
      <c r="U48" s="58">
        <v>3534</v>
      </c>
    </row>
    <row r="49" spans="1:21" s="59" customFormat="1" ht="25.5" x14ac:dyDescent="0.25">
      <c r="A49" s="19">
        <f>SUBTOTAL(103,$B$4:B49)</f>
        <v>46</v>
      </c>
      <c r="B49" s="63" t="s">
        <v>312</v>
      </c>
      <c r="C49" s="21">
        <v>4311</v>
      </c>
      <c r="D49" s="73" t="s">
        <v>38</v>
      </c>
      <c r="E49" s="74" t="s">
        <v>313</v>
      </c>
      <c r="F49" s="24">
        <f t="shared" si="0"/>
        <v>31</v>
      </c>
      <c r="G49" s="53"/>
      <c r="H49" s="67"/>
      <c r="I49" s="67"/>
      <c r="J49" s="67"/>
      <c r="K49" s="67"/>
      <c r="L49" s="67">
        <v>31</v>
      </c>
      <c r="M49" s="39"/>
      <c r="N49" s="112"/>
      <c r="O49" s="54" t="s">
        <v>376</v>
      </c>
      <c r="P49" s="55" t="s">
        <v>47</v>
      </c>
      <c r="Q49" s="56" t="s">
        <v>377</v>
      </c>
      <c r="R49" s="49">
        <v>2011</v>
      </c>
      <c r="S49" s="31">
        <v>43742</v>
      </c>
      <c r="T49" s="57" t="s">
        <v>51</v>
      </c>
      <c r="U49" s="58">
        <v>4709</v>
      </c>
    </row>
    <row r="50" spans="1:21" s="59" customFormat="1" ht="25.5" x14ac:dyDescent="0.25">
      <c r="A50" s="19">
        <f>SUBTOTAL(103,$B$4:B50)</f>
        <v>47</v>
      </c>
      <c r="B50" s="63" t="s">
        <v>174</v>
      </c>
      <c r="C50" s="21">
        <v>4312</v>
      </c>
      <c r="D50" s="73" t="s">
        <v>43</v>
      </c>
      <c r="E50" s="74" t="s">
        <v>175</v>
      </c>
      <c r="F50" s="24">
        <f t="shared" si="0"/>
        <v>5</v>
      </c>
      <c r="G50" s="53"/>
      <c r="H50" s="67"/>
      <c r="I50" s="67"/>
      <c r="J50" s="67">
        <v>1</v>
      </c>
      <c r="K50" s="67"/>
      <c r="L50" s="67">
        <v>4</v>
      </c>
      <c r="M50" s="39"/>
      <c r="N50" s="112"/>
      <c r="O50" s="80" t="s">
        <v>250</v>
      </c>
      <c r="P50" s="55" t="s">
        <v>251</v>
      </c>
      <c r="Q50" s="56" t="s">
        <v>252</v>
      </c>
      <c r="R50" s="49">
        <v>2019</v>
      </c>
      <c r="S50" s="31">
        <v>43742</v>
      </c>
      <c r="T50" s="57"/>
      <c r="U50" s="58">
        <v>4781</v>
      </c>
    </row>
    <row r="51" spans="1:21" s="59" customFormat="1" x14ac:dyDescent="0.25">
      <c r="A51" s="19">
        <f>SUBTOTAL(103,$B$4:B51)</f>
        <v>48</v>
      </c>
      <c r="B51" s="72" t="s">
        <v>93</v>
      </c>
      <c r="C51" s="21">
        <v>4313</v>
      </c>
      <c r="D51" s="73" t="s">
        <v>43</v>
      </c>
      <c r="E51" s="74" t="s">
        <v>94</v>
      </c>
      <c r="F51" s="24">
        <f t="shared" si="0"/>
        <v>5</v>
      </c>
      <c r="G51" s="53"/>
      <c r="H51" s="67"/>
      <c r="I51" s="67"/>
      <c r="J51" s="67">
        <v>5</v>
      </c>
      <c r="K51" s="67"/>
      <c r="L51" s="67"/>
      <c r="M51" s="39"/>
      <c r="N51" s="112"/>
      <c r="O51" s="54" t="s">
        <v>102</v>
      </c>
      <c r="P51" s="55" t="s">
        <v>61</v>
      </c>
      <c r="Q51" s="56" t="s">
        <v>103</v>
      </c>
      <c r="R51" s="49">
        <v>2017</v>
      </c>
      <c r="S51" s="31">
        <v>43742</v>
      </c>
      <c r="T51" s="57"/>
      <c r="U51" s="58">
        <v>3166</v>
      </c>
    </row>
    <row r="52" spans="1:21" s="59" customFormat="1" ht="63.75" x14ac:dyDescent="0.25">
      <c r="A52" s="19">
        <f>SUBTOTAL(103,$B$4:B52)</f>
        <v>49</v>
      </c>
      <c r="B52" s="63" t="s">
        <v>178</v>
      </c>
      <c r="C52" s="21">
        <v>4314</v>
      </c>
      <c r="D52" s="51" t="s">
        <v>43</v>
      </c>
      <c r="E52" s="60" t="s">
        <v>179</v>
      </c>
      <c r="F52" s="24">
        <f t="shared" si="0"/>
        <v>12</v>
      </c>
      <c r="G52" s="53"/>
      <c r="H52" s="38">
        <v>5</v>
      </c>
      <c r="I52" s="38"/>
      <c r="J52" s="38">
        <v>1</v>
      </c>
      <c r="K52" s="38"/>
      <c r="L52" s="38">
        <v>6</v>
      </c>
      <c r="M52" s="39"/>
      <c r="N52" s="112"/>
      <c r="O52" s="54" t="s">
        <v>257</v>
      </c>
      <c r="P52" s="55" t="s">
        <v>39</v>
      </c>
      <c r="Q52" s="56" t="s">
        <v>258</v>
      </c>
      <c r="R52" s="49">
        <v>2016</v>
      </c>
      <c r="S52" s="31">
        <v>43742</v>
      </c>
      <c r="T52" s="57"/>
      <c r="U52" s="58">
        <v>4795</v>
      </c>
    </row>
    <row r="53" spans="1:21" s="59" customFormat="1" x14ac:dyDescent="0.25">
      <c r="A53" s="19">
        <f>SUBTOTAL(103,$B$4:B53)</f>
        <v>50</v>
      </c>
      <c r="B53" s="72" t="s">
        <v>314</v>
      </c>
      <c r="C53" s="21">
        <v>4315</v>
      </c>
      <c r="D53" s="73" t="s">
        <v>43</v>
      </c>
      <c r="E53" s="74" t="s">
        <v>315</v>
      </c>
      <c r="F53" s="24">
        <f t="shared" si="0"/>
        <v>4</v>
      </c>
      <c r="G53" s="53"/>
      <c r="H53" s="67"/>
      <c r="I53" s="67"/>
      <c r="J53" s="67"/>
      <c r="K53" s="67">
        <v>4</v>
      </c>
      <c r="L53" s="67"/>
      <c r="M53" s="39"/>
      <c r="N53" s="112"/>
      <c r="O53" s="54" t="s">
        <v>378</v>
      </c>
      <c r="P53" s="55" t="s">
        <v>379</v>
      </c>
      <c r="Q53" s="56" t="s">
        <v>380</v>
      </c>
      <c r="R53" s="49">
        <v>2008</v>
      </c>
      <c r="S53" s="31">
        <v>43742</v>
      </c>
      <c r="T53" s="57"/>
      <c r="U53" s="58">
        <v>4825</v>
      </c>
    </row>
    <row r="54" spans="1:21" s="59" customFormat="1" ht="25.5" x14ac:dyDescent="0.25">
      <c r="A54" s="19">
        <f>SUBTOTAL(103,$B$4:B54)</f>
        <v>51</v>
      </c>
      <c r="B54" s="63" t="s">
        <v>180</v>
      </c>
      <c r="C54" s="21">
        <v>4316</v>
      </c>
      <c r="D54" s="73" t="s">
        <v>43</v>
      </c>
      <c r="E54" s="74" t="s">
        <v>181</v>
      </c>
      <c r="F54" s="24">
        <f t="shared" si="0"/>
        <v>4</v>
      </c>
      <c r="G54" s="53"/>
      <c r="H54" s="67"/>
      <c r="I54" s="67">
        <v>4</v>
      </c>
      <c r="J54" s="67"/>
      <c r="K54" s="67"/>
      <c r="L54" s="67"/>
      <c r="M54" s="39"/>
      <c r="N54" s="112"/>
      <c r="O54" s="54" t="s">
        <v>259</v>
      </c>
      <c r="P54" s="55" t="s">
        <v>86</v>
      </c>
      <c r="Q54" s="56" t="s">
        <v>260</v>
      </c>
      <c r="R54" s="49">
        <v>2014</v>
      </c>
      <c r="S54" s="31">
        <v>43742</v>
      </c>
      <c r="T54" s="57"/>
      <c r="U54" s="58">
        <v>978</v>
      </c>
    </row>
    <row r="55" spans="1:21" s="59" customFormat="1" ht="25.5" x14ac:dyDescent="0.25">
      <c r="A55" s="19">
        <f>SUBTOTAL(103,$B$4:B55)</f>
        <v>52</v>
      </c>
      <c r="B55" s="72" t="s">
        <v>106</v>
      </c>
      <c r="C55" s="21">
        <v>4317</v>
      </c>
      <c r="D55" s="73" t="s">
        <v>43</v>
      </c>
      <c r="E55" s="74" t="s">
        <v>107</v>
      </c>
      <c r="F55" s="24">
        <f t="shared" si="0"/>
        <v>4</v>
      </c>
      <c r="G55" s="53"/>
      <c r="H55" s="67"/>
      <c r="I55" s="67">
        <v>4</v>
      </c>
      <c r="J55" s="67"/>
      <c r="K55" s="67"/>
      <c r="L55" s="67"/>
      <c r="M55" s="39"/>
      <c r="N55" s="112"/>
      <c r="O55" s="54" t="s">
        <v>112</v>
      </c>
      <c r="P55" s="55" t="s">
        <v>85</v>
      </c>
      <c r="Q55" s="56" t="s">
        <v>113</v>
      </c>
      <c r="R55" s="49">
        <v>2010</v>
      </c>
      <c r="S55" s="31">
        <v>43742</v>
      </c>
      <c r="T55" s="57"/>
      <c r="U55" s="58">
        <v>4238</v>
      </c>
    </row>
    <row r="56" spans="1:21" s="59" customFormat="1" ht="25.5" x14ac:dyDescent="0.25">
      <c r="A56" s="19">
        <f>SUBTOTAL(103,$B$4:B56)</f>
        <v>53</v>
      </c>
      <c r="B56" s="63" t="s">
        <v>316</v>
      </c>
      <c r="C56" s="21">
        <v>4318</v>
      </c>
      <c r="D56" s="73" t="s">
        <v>38</v>
      </c>
      <c r="E56" s="74" t="s">
        <v>317</v>
      </c>
      <c r="F56" s="24">
        <f t="shared" si="0"/>
        <v>5</v>
      </c>
      <c r="G56" s="53"/>
      <c r="H56" s="67"/>
      <c r="I56" s="67"/>
      <c r="J56" s="67"/>
      <c r="K56" s="67">
        <v>5</v>
      </c>
      <c r="L56" s="67"/>
      <c r="M56" s="39"/>
      <c r="N56" s="112"/>
      <c r="O56" s="54" t="s">
        <v>381</v>
      </c>
      <c r="P56" s="55" t="s">
        <v>212</v>
      </c>
      <c r="Q56" s="56" t="s">
        <v>382</v>
      </c>
      <c r="R56" s="49">
        <v>2013</v>
      </c>
      <c r="S56" s="31">
        <v>43742</v>
      </c>
      <c r="T56" s="57" t="s">
        <v>51</v>
      </c>
      <c r="U56" s="58">
        <v>398</v>
      </c>
    </row>
    <row r="57" spans="1:21" s="59" customFormat="1" x14ac:dyDescent="0.25">
      <c r="A57" s="19">
        <f>SUBTOTAL(103,$B$4:B57)</f>
        <v>54</v>
      </c>
      <c r="B57" s="63" t="s">
        <v>318</v>
      </c>
      <c r="C57" s="21">
        <v>4319</v>
      </c>
      <c r="D57" s="51" t="s">
        <v>43</v>
      </c>
      <c r="E57" s="75" t="s">
        <v>319</v>
      </c>
      <c r="F57" s="24">
        <f t="shared" si="0"/>
        <v>4</v>
      </c>
      <c r="G57" s="53"/>
      <c r="H57" s="38">
        <v>4</v>
      </c>
      <c r="I57" s="38"/>
      <c r="J57" s="38"/>
      <c r="K57" s="38"/>
      <c r="L57" s="38"/>
      <c r="M57" s="39"/>
      <c r="N57" s="112"/>
      <c r="O57" s="54" t="s">
        <v>44</v>
      </c>
      <c r="P57" s="55" t="s">
        <v>70</v>
      </c>
      <c r="Q57" s="56" t="s">
        <v>121</v>
      </c>
      <c r="R57" s="49">
        <v>2016</v>
      </c>
      <c r="S57" s="31">
        <v>43742</v>
      </c>
      <c r="T57" s="57"/>
      <c r="U57" s="58">
        <v>4505</v>
      </c>
    </row>
    <row r="58" spans="1:21" s="59" customFormat="1" ht="25.5" x14ac:dyDescent="0.25">
      <c r="A58" s="19">
        <f>SUBTOTAL(103,$B$4:B58)</f>
        <v>55</v>
      </c>
      <c r="B58" s="63" t="s">
        <v>297</v>
      </c>
      <c r="C58" s="21">
        <v>4320</v>
      </c>
      <c r="D58" s="73" t="s">
        <v>43</v>
      </c>
      <c r="E58" s="74" t="s">
        <v>182</v>
      </c>
      <c r="F58" s="24">
        <f t="shared" si="0"/>
        <v>15</v>
      </c>
      <c r="G58" s="53"/>
      <c r="H58" s="67"/>
      <c r="I58" s="67"/>
      <c r="J58" s="67"/>
      <c r="K58" s="67"/>
      <c r="L58" s="67">
        <v>15</v>
      </c>
      <c r="M58" s="39"/>
      <c r="N58" s="112"/>
      <c r="O58" s="54" t="s">
        <v>261</v>
      </c>
      <c r="P58" s="55" t="s">
        <v>262</v>
      </c>
      <c r="Q58" s="56" t="s">
        <v>263</v>
      </c>
      <c r="R58" s="49">
        <v>2019</v>
      </c>
      <c r="S58" s="31">
        <v>43742</v>
      </c>
      <c r="T58" s="57"/>
      <c r="U58" s="58">
        <v>4406</v>
      </c>
    </row>
    <row r="59" spans="1:21" s="59" customFormat="1" ht="25.5" x14ac:dyDescent="0.25">
      <c r="A59" s="19">
        <f>SUBTOTAL(103,$B$4:B59)</f>
        <v>56</v>
      </c>
      <c r="B59" s="63" t="s">
        <v>320</v>
      </c>
      <c r="C59" s="21">
        <v>4321</v>
      </c>
      <c r="D59" s="73" t="s">
        <v>43</v>
      </c>
      <c r="E59" s="74" t="s">
        <v>321</v>
      </c>
      <c r="F59" s="24">
        <f t="shared" si="0"/>
        <v>3</v>
      </c>
      <c r="G59" s="53"/>
      <c r="H59" s="67"/>
      <c r="I59" s="67">
        <v>3</v>
      </c>
      <c r="J59" s="67"/>
      <c r="K59" s="67"/>
      <c r="L59" s="67"/>
      <c r="M59" s="39"/>
      <c r="N59" s="112"/>
      <c r="O59" s="54" t="s">
        <v>44</v>
      </c>
      <c r="P59" s="55" t="s">
        <v>70</v>
      </c>
      <c r="Q59" s="56" t="s">
        <v>121</v>
      </c>
      <c r="R59" s="49">
        <v>2000</v>
      </c>
      <c r="S59" s="31">
        <v>43742</v>
      </c>
      <c r="T59" s="57"/>
      <c r="U59" s="58">
        <v>4827</v>
      </c>
    </row>
    <row r="60" spans="1:21" s="59" customFormat="1" ht="76.5" x14ac:dyDescent="0.25">
      <c r="A60" s="19">
        <f>SUBTOTAL(103,$B$4:B60)</f>
        <v>57</v>
      </c>
      <c r="B60" s="72" t="s">
        <v>117</v>
      </c>
      <c r="C60" s="21">
        <v>4322</v>
      </c>
      <c r="D60" s="73" t="s">
        <v>43</v>
      </c>
      <c r="E60" s="74" t="s">
        <v>183</v>
      </c>
      <c r="F60" s="24">
        <f t="shared" si="0"/>
        <v>20</v>
      </c>
      <c r="G60" s="53"/>
      <c r="H60" s="67">
        <v>2</v>
      </c>
      <c r="I60" s="67"/>
      <c r="J60" s="67">
        <v>3</v>
      </c>
      <c r="K60" s="67">
        <v>5</v>
      </c>
      <c r="L60" s="67">
        <v>10</v>
      </c>
      <c r="M60" s="39"/>
      <c r="N60" s="112"/>
      <c r="O60" s="54" t="s">
        <v>126</v>
      </c>
      <c r="P60" s="55" t="s">
        <v>127</v>
      </c>
      <c r="Q60" s="56" t="s">
        <v>128</v>
      </c>
      <c r="R60" s="49">
        <v>2018</v>
      </c>
      <c r="S60" s="31">
        <v>43742</v>
      </c>
      <c r="T60" s="57"/>
      <c r="U60" s="58">
        <v>3522</v>
      </c>
    </row>
    <row r="61" spans="1:21" s="59" customFormat="1" ht="25.5" x14ac:dyDescent="0.25">
      <c r="A61" s="19">
        <f>SUBTOTAL(103,$B$4:B61)</f>
        <v>58</v>
      </c>
      <c r="B61" s="63" t="s">
        <v>322</v>
      </c>
      <c r="C61" s="21">
        <v>4323</v>
      </c>
      <c r="D61" s="51" t="s">
        <v>43</v>
      </c>
      <c r="E61" s="60" t="s">
        <v>323</v>
      </c>
      <c r="F61" s="24">
        <f t="shared" si="0"/>
        <v>5</v>
      </c>
      <c r="G61" s="53"/>
      <c r="H61" s="38"/>
      <c r="I61" s="38"/>
      <c r="J61" s="38"/>
      <c r="K61" s="38"/>
      <c r="L61" s="38">
        <v>5</v>
      </c>
      <c r="M61" s="39"/>
      <c r="N61" s="112"/>
      <c r="O61" s="54" t="s">
        <v>383</v>
      </c>
      <c r="P61" s="55" t="s">
        <v>384</v>
      </c>
      <c r="Q61" s="56" t="s">
        <v>385</v>
      </c>
      <c r="R61" s="49">
        <v>2018</v>
      </c>
      <c r="S61" s="31">
        <v>43742</v>
      </c>
      <c r="T61" s="57"/>
      <c r="U61" s="58">
        <v>4828</v>
      </c>
    </row>
    <row r="62" spans="1:21" s="59" customFormat="1" ht="63.75" x14ac:dyDescent="0.25">
      <c r="A62" s="19">
        <f>SUBTOTAL(103,$B$4:B62)</f>
        <v>59</v>
      </c>
      <c r="B62" s="63" t="s">
        <v>324</v>
      </c>
      <c r="C62" s="21">
        <v>4324</v>
      </c>
      <c r="D62" s="73" t="s">
        <v>38</v>
      </c>
      <c r="E62" s="74" t="s">
        <v>325</v>
      </c>
      <c r="F62" s="24">
        <f t="shared" si="0"/>
        <v>50</v>
      </c>
      <c r="G62" s="53"/>
      <c r="H62" s="67"/>
      <c r="I62" s="67"/>
      <c r="J62" s="67"/>
      <c r="K62" s="67"/>
      <c r="L62" s="67">
        <v>50</v>
      </c>
      <c r="M62" s="39"/>
      <c r="N62" s="112"/>
      <c r="O62" s="54" t="s">
        <v>386</v>
      </c>
      <c r="P62" s="55" t="s">
        <v>387</v>
      </c>
      <c r="Q62" s="56" t="s">
        <v>388</v>
      </c>
      <c r="R62" s="49">
        <v>2007</v>
      </c>
      <c r="S62" s="31">
        <v>43742</v>
      </c>
      <c r="T62" s="57" t="s">
        <v>51</v>
      </c>
      <c r="U62" s="58">
        <v>93</v>
      </c>
    </row>
    <row r="63" spans="1:21" s="59" customFormat="1" ht="51" x14ac:dyDescent="0.25">
      <c r="A63" s="19">
        <f>SUBTOTAL(103,$B$4:B63)</f>
        <v>60</v>
      </c>
      <c r="B63" s="63" t="s">
        <v>326</v>
      </c>
      <c r="C63" s="21">
        <v>4325</v>
      </c>
      <c r="D63" s="73" t="s">
        <v>43</v>
      </c>
      <c r="E63" s="74" t="s">
        <v>327</v>
      </c>
      <c r="F63" s="24">
        <f t="shared" si="0"/>
        <v>19</v>
      </c>
      <c r="G63" s="53"/>
      <c r="H63" s="67"/>
      <c r="I63" s="67"/>
      <c r="J63" s="67">
        <v>5</v>
      </c>
      <c r="K63" s="67">
        <v>14</v>
      </c>
      <c r="L63" s="67"/>
      <c r="M63" s="39"/>
      <c r="N63" s="112"/>
      <c r="O63" s="54" t="s">
        <v>389</v>
      </c>
      <c r="P63" s="55" t="s">
        <v>390</v>
      </c>
      <c r="Q63" s="56" t="s">
        <v>391</v>
      </c>
      <c r="R63" s="49">
        <v>2014</v>
      </c>
      <c r="S63" s="31">
        <v>43742</v>
      </c>
      <c r="T63" s="57"/>
      <c r="U63" s="58">
        <v>4701</v>
      </c>
    </row>
    <row r="64" spans="1:21" s="59" customFormat="1" x14ac:dyDescent="0.25">
      <c r="A64" s="19">
        <f>SUBTOTAL(103,$B$4:B64)</f>
        <v>61</v>
      </c>
      <c r="B64" s="63" t="s">
        <v>328</v>
      </c>
      <c r="C64" s="21">
        <v>4326</v>
      </c>
      <c r="D64" s="73" t="s">
        <v>43</v>
      </c>
      <c r="E64" s="74" t="s">
        <v>329</v>
      </c>
      <c r="F64" s="24">
        <f t="shared" si="0"/>
        <v>1</v>
      </c>
      <c r="G64" s="53"/>
      <c r="H64" s="67">
        <v>1</v>
      </c>
      <c r="I64" s="67"/>
      <c r="J64" s="67"/>
      <c r="K64" s="67"/>
      <c r="L64" s="67"/>
      <c r="M64" s="39"/>
      <c r="N64" s="112"/>
      <c r="O64" s="54" t="s">
        <v>392</v>
      </c>
      <c r="P64" s="55" t="s">
        <v>393</v>
      </c>
      <c r="Q64" s="56" t="s">
        <v>394</v>
      </c>
      <c r="R64" s="49">
        <v>2011</v>
      </c>
      <c r="S64" s="31">
        <v>43742</v>
      </c>
      <c r="T64" s="57"/>
      <c r="U64" s="58">
        <v>1473</v>
      </c>
    </row>
    <row r="65" spans="1:21" s="59" customFormat="1" ht="51" x14ac:dyDescent="0.25">
      <c r="A65" s="19">
        <f>SUBTOTAL(103,$B$4:B65)</f>
        <v>62</v>
      </c>
      <c r="B65" s="72" t="s">
        <v>134</v>
      </c>
      <c r="C65" s="21">
        <v>4327</v>
      </c>
      <c r="D65" s="73" t="s">
        <v>43</v>
      </c>
      <c r="E65" s="74" t="s">
        <v>135</v>
      </c>
      <c r="F65" s="24">
        <f t="shared" si="0"/>
        <v>6</v>
      </c>
      <c r="G65" s="53"/>
      <c r="H65" s="67"/>
      <c r="I65" s="67">
        <v>1</v>
      </c>
      <c r="J65" s="67">
        <v>1</v>
      </c>
      <c r="K65" s="67"/>
      <c r="L65" s="67">
        <v>4</v>
      </c>
      <c r="M65" s="39"/>
      <c r="N65" s="112"/>
      <c r="O65" s="80" t="s">
        <v>141</v>
      </c>
      <c r="P65" s="55" t="s">
        <v>142</v>
      </c>
      <c r="Q65" s="56" t="s">
        <v>143</v>
      </c>
      <c r="R65" s="49">
        <v>2011</v>
      </c>
      <c r="S65" s="31">
        <v>43742</v>
      </c>
      <c r="T65" s="57"/>
      <c r="U65" s="58">
        <v>165</v>
      </c>
    </row>
    <row r="66" spans="1:21" s="59" customFormat="1" x14ac:dyDescent="0.25">
      <c r="A66" s="19">
        <f>SUBTOTAL(103,$B$4:B66)</f>
        <v>63</v>
      </c>
      <c r="B66" s="63" t="s">
        <v>330</v>
      </c>
      <c r="C66" s="21">
        <v>4328</v>
      </c>
      <c r="D66" s="51" t="s">
        <v>43</v>
      </c>
      <c r="E66" s="60" t="s">
        <v>331</v>
      </c>
      <c r="F66" s="24">
        <f t="shared" si="0"/>
        <v>3</v>
      </c>
      <c r="G66" s="76"/>
      <c r="H66" s="38">
        <v>3</v>
      </c>
      <c r="I66" s="38"/>
      <c r="J66" s="38"/>
      <c r="K66" s="38"/>
      <c r="L66" s="38"/>
      <c r="M66" s="39"/>
      <c r="N66" s="112"/>
      <c r="O66" s="54" t="s">
        <v>395</v>
      </c>
      <c r="P66" s="55" t="s">
        <v>396</v>
      </c>
      <c r="Q66" s="56" t="s">
        <v>397</v>
      </c>
      <c r="R66" s="49">
        <v>2004</v>
      </c>
      <c r="S66" s="31">
        <v>43742</v>
      </c>
      <c r="T66" s="57"/>
      <c r="U66" s="58">
        <v>4830</v>
      </c>
    </row>
    <row r="67" spans="1:21" s="59" customFormat="1" x14ac:dyDescent="0.25">
      <c r="A67" s="19">
        <f>SUBTOTAL(103,$B$4:B67)</f>
        <v>64</v>
      </c>
      <c r="B67" s="72" t="s">
        <v>332</v>
      </c>
      <c r="C67" s="21">
        <v>4329</v>
      </c>
      <c r="D67" s="73" t="s">
        <v>43</v>
      </c>
      <c r="E67" s="74" t="s">
        <v>333</v>
      </c>
      <c r="F67" s="24">
        <f t="shared" si="0"/>
        <v>2</v>
      </c>
      <c r="G67" s="53"/>
      <c r="H67" s="67"/>
      <c r="I67" s="67"/>
      <c r="J67" s="67"/>
      <c r="K67" s="67"/>
      <c r="L67" s="67">
        <v>2</v>
      </c>
      <c r="M67" s="39"/>
      <c r="N67" s="112"/>
      <c r="O67" s="54" t="s">
        <v>398</v>
      </c>
      <c r="P67" s="55" t="s">
        <v>399</v>
      </c>
      <c r="Q67" s="56" t="s">
        <v>400</v>
      </c>
      <c r="R67" s="49">
        <v>2008</v>
      </c>
      <c r="S67" s="31">
        <v>43742</v>
      </c>
      <c r="T67" s="57"/>
      <c r="U67" s="58">
        <v>752</v>
      </c>
    </row>
    <row r="68" spans="1:21" s="59" customFormat="1" ht="38.25" x14ac:dyDescent="0.25">
      <c r="A68" s="19">
        <f>SUBTOTAL(103,$B$4:B68)</f>
        <v>65</v>
      </c>
      <c r="B68" s="63" t="s">
        <v>136</v>
      </c>
      <c r="C68" s="21">
        <v>4330</v>
      </c>
      <c r="D68" s="73" t="s">
        <v>38</v>
      </c>
      <c r="E68" s="74" t="s">
        <v>137</v>
      </c>
      <c r="F68" s="24">
        <f t="shared" si="0"/>
        <v>53</v>
      </c>
      <c r="G68" s="53"/>
      <c r="H68" s="67"/>
      <c r="I68" s="67"/>
      <c r="J68" s="67"/>
      <c r="K68" s="67"/>
      <c r="L68" s="67">
        <v>53</v>
      </c>
      <c r="M68" s="39"/>
      <c r="N68" s="112"/>
      <c r="O68" s="54" t="s">
        <v>144</v>
      </c>
      <c r="P68" s="55" t="s">
        <v>46</v>
      </c>
      <c r="Q68" s="56" t="s">
        <v>401</v>
      </c>
      <c r="R68" s="49">
        <v>2012</v>
      </c>
      <c r="S68" s="31">
        <v>43742</v>
      </c>
      <c r="T68" s="57" t="s">
        <v>51</v>
      </c>
      <c r="U68" s="58">
        <v>2891</v>
      </c>
    </row>
    <row r="69" spans="1:21" s="59" customFormat="1" x14ac:dyDescent="0.25">
      <c r="A69" s="19">
        <f>SUBTOTAL(103,$B$4:B69)</f>
        <v>66</v>
      </c>
      <c r="B69" s="63" t="s">
        <v>334</v>
      </c>
      <c r="C69" s="21">
        <v>4331</v>
      </c>
      <c r="D69" s="73" t="s">
        <v>43</v>
      </c>
      <c r="E69" s="74" t="s">
        <v>335</v>
      </c>
      <c r="F69" s="24">
        <f t="shared" ref="F69:F116" si="1">SUBTOTAL(9,G69:L69)</f>
        <v>3</v>
      </c>
      <c r="G69" s="53"/>
      <c r="H69" s="67"/>
      <c r="I69" s="67"/>
      <c r="J69" s="67"/>
      <c r="K69" s="67">
        <v>3</v>
      </c>
      <c r="L69" s="67"/>
      <c r="M69" s="39"/>
      <c r="N69" s="112"/>
      <c r="O69" s="54" t="s">
        <v>402</v>
      </c>
      <c r="P69" s="55" t="s">
        <v>42</v>
      </c>
      <c r="Q69" s="56" t="s">
        <v>403</v>
      </c>
      <c r="R69" s="49">
        <v>2017</v>
      </c>
      <c r="S69" s="31">
        <v>43742</v>
      </c>
      <c r="T69" s="57"/>
      <c r="U69" s="58">
        <v>3958</v>
      </c>
    </row>
    <row r="70" spans="1:21" s="59" customFormat="1" x14ac:dyDescent="0.25">
      <c r="A70" s="19">
        <f>SUBTOTAL(103,$B$4:B70)</f>
        <v>67</v>
      </c>
      <c r="B70" s="63" t="s">
        <v>184</v>
      </c>
      <c r="C70" s="21">
        <v>4332</v>
      </c>
      <c r="D70" s="73" t="s">
        <v>38</v>
      </c>
      <c r="E70" s="74" t="s">
        <v>185</v>
      </c>
      <c r="F70" s="24">
        <f t="shared" si="1"/>
        <v>2</v>
      </c>
      <c r="G70" s="53"/>
      <c r="H70" s="67"/>
      <c r="I70" s="67"/>
      <c r="J70" s="67">
        <v>2</v>
      </c>
      <c r="K70" s="67"/>
      <c r="L70" s="67"/>
      <c r="M70" s="39"/>
      <c r="N70" s="112"/>
      <c r="O70" s="54" t="s">
        <v>264</v>
      </c>
      <c r="P70" s="55" t="s">
        <v>230</v>
      </c>
      <c r="Q70" s="78" t="s">
        <v>265</v>
      </c>
      <c r="R70" s="49">
        <v>2005</v>
      </c>
      <c r="S70" s="31">
        <v>43742</v>
      </c>
      <c r="T70" s="57" t="s">
        <v>51</v>
      </c>
      <c r="U70" s="58">
        <v>448</v>
      </c>
    </row>
    <row r="71" spans="1:21" s="59" customFormat="1" ht="38.25" x14ac:dyDescent="0.25">
      <c r="A71" s="19">
        <f>SUBTOTAL(103,$B$4:B71)</f>
        <v>68</v>
      </c>
      <c r="B71" s="63" t="s">
        <v>336</v>
      </c>
      <c r="C71" s="21">
        <v>4333</v>
      </c>
      <c r="D71" s="73" t="s">
        <v>43</v>
      </c>
      <c r="E71" s="74" t="s">
        <v>459</v>
      </c>
      <c r="F71" s="24">
        <f t="shared" si="1"/>
        <v>5</v>
      </c>
      <c r="G71" s="53"/>
      <c r="H71" s="67"/>
      <c r="I71" s="67">
        <v>2</v>
      </c>
      <c r="J71" s="67">
        <v>2</v>
      </c>
      <c r="K71" s="67">
        <v>1</v>
      </c>
      <c r="L71" s="67"/>
      <c r="M71" s="39"/>
      <c r="N71" s="112"/>
      <c r="O71" s="54" t="s">
        <v>404</v>
      </c>
      <c r="P71" s="55" t="s">
        <v>83</v>
      </c>
      <c r="Q71" s="56" t="s">
        <v>405</v>
      </c>
      <c r="R71" s="49">
        <v>2018</v>
      </c>
      <c r="S71" s="31">
        <v>43742</v>
      </c>
      <c r="T71" s="57"/>
      <c r="U71" s="58">
        <v>4013</v>
      </c>
    </row>
    <row r="72" spans="1:21" s="59" customFormat="1" ht="25.5" x14ac:dyDescent="0.25">
      <c r="A72" s="19">
        <f>SUBTOTAL(103,$B$4:B72)</f>
        <v>69</v>
      </c>
      <c r="B72" s="63" t="s">
        <v>460</v>
      </c>
      <c r="C72" s="21">
        <v>4334</v>
      </c>
      <c r="D72" s="73" t="s">
        <v>38</v>
      </c>
      <c r="E72" s="74" t="s">
        <v>461</v>
      </c>
      <c r="F72" s="24">
        <f t="shared" si="1"/>
        <v>3</v>
      </c>
      <c r="G72" s="53"/>
      <c r="H72" s="67"/>
      <c r="I72" s="67"/>
      <c r="J72" s="67"/>
      <c r="K72" s="67">
        <v>1</v>
      </c>
      <c r="L72" s="67">
        <v>2</v>
      </c>
      <c r="M72" s="39"/>
      <c r="N72" s="112"/>
      <c r="O72" s="54" t="s">
        <v>533</v>
      </c>
      <c r="P72" s="55" t="s">
        <v>534</v>
      </c>
      <c r="Q72" s="56" t="s">
        <v>535</v>
      </c>
      <c r="R72" s="49">
        <v>2019</v>
      </c>
      <c r="S72" s="31">
        <v>43742</v>
      </c>
      <c r="T72" s="57" t="s">
        <v>51</v>
      </c>
      <c r="U72" s="58">
        <v>4839</v>
      </c>
    </row>
    <row r="73" spans="1:21" s="59" customFormat="1" ht="25.5" x14ac:dyDescent="0.25">
      <c r="A73" s="19">
        <f>SUBTOTAL(103,$B$4:B73)</f>
        <v>70</v>
      </c>
      <c r="B73" s="63" t="s">
        <v>337</v>
      </c>
      <c r="C73" s="21">
        <v>4335</v>
      </c>
      <c r="D73" s="73" t="s">
        <v>38</v>
      </c>
      <c r="E73" s="74" t="s">
        <v>338</v>
      </c>
      <c r="F73" s="24">
        <f t="shared" si="1"/>
        <v>13</v>
      </c>
      <c r="G73" s="53"/>
      <c r="H73" s="67"/>
      <c r="I73" s="67"/>
      <c r="J73" s="67"/>
      <c r="K73" s="67"/>
      <c r="L73" s="67">
        <v>13</v>
      </c>
      <c r="M73" s="39"/>
      <c r="N73" s="112"/>
      <c r="O73" s="54" t="s">
        <v>406</v>
      </c>
      <c r="P73" s="55" t="s">
        <v>407</v>
      </c>
      <c r="Q73" s="56" t="s">
        <v>408</v>
      </c>
      <c r="R73" s="49">
        <v>2011</v>
      </c>
      <c r="S73" s="31">
        <v>43742</v>
      </c>
      <c r="T73" s="57"/>
      <c r="U73" s="58">
        <v>4831</v>
      </c>
    </row>
    <row r="74" spans="1:21" s="59" customFormat="1" ht="38.25" x14ac:dyDescent="0.25">
      <c r="A74" s="19">
        <f>SUBTOTAL(103,$B$4:B74)</f>
        <v>71</v>
      </c>
      <c r="B74" s="63" t="s">
        <v>50</v>
      </c>
      <c r="C74" s="21">
        <v>4336</v>
      </c>
      <c r="D74" s="73" t="s">
        <v>43</v>
      </c>
      <c r="E74" s="74" t="s">
        <v>339</v>
      </c>
      <c r="F74" s="24">
        <f t="shared" si="1"/>
        <v>17</v>
      </c>
      <c r="G74" s="53"/>
      <c r="H74" s="67"/>
      <c r="I74" s="67">
        <v>4</v>
      </c>
      <c r="J74" s="67"/>
      <c r="K74" s="67">
        <v>3</v>
      </c>
      <c r="L74" s="67">
        <v>10</v>
      </c>
      <c r="M74" s="39"/>
      <c r="N74" s="112"/>
      <c r="O74" s="54" t="s">
        <v>266</v>
      </c>
      <c r="P74" s="55" t="s">
        <v>253</v>
      </c>
      <c r="Q74" s="55" t="s">
        <v>267</v>
      </c>
      <c r="R74" s="49">
        <v>2003</v>
      </c>
      <c r="S74" s="31">
        <v>43742</v>
      </c>
      <c r="T74" s="57"/>
      <c r="U74" s="58">
        <v>2971</v>
      </c>
    </row>
    <row r="75" spans="1:21" s="59" customFormat="1" ht="25.5" x14ac:dyDescent="0.25">
      <c r="A75" s="19">
        <f>SUBTOTAL(103,$B$4:B75)</f>
        <v>72</v>
      </c>
      <c r="B75" s="63" t="s">
        <v>186</v>
      </c>
      <c r="C75" s="21">
        <v>4337</v>
      </c>
      <c r="D75" s="73" t="s">
        <v>43</v>
      </c>
      <c r="E75" s="74" t="s">
        <v>187</v>
      </c>
      <c r="F75" s="24">
        <f t="shared" si="1"/>
        <v>50</v>
      </c>
      <c r="G75" s="53"/>
      <c r="H75" s="67"/>
      <c r="I75" s="67"/>
      <c r="J75" s="67">
        <v>50</v>
      </c>
      <c r="K75" s="67"/>
      <c r="L75" s="67"/>
      <c r="M75" s="39"/>
      <c r="N75" s="112"/>
      <c r="O75" s="54" t="s">
        <v>268</v>
      </c>
      <c r="P75" s="55" t="s">
        <v>269</v>
      </c>
      <c r="Q75" s="56" t="s">
        <v>270</v>
      </c>
      <c r="R75" s="49">
        <v>2017</v>
      </c>
      <c r="S75" s="31">
        <v>43742</v>
      </c>
      <c r="T75" s="57"/>
      <c r="U75" s="58">
        <v>3199</v>
      </c>
    </row>
    <row r="76" spans="1:21" s="59" customFormat="1" ht="51" x14ac:dyDescent="0.25">
      <c r="A76" s="19">
        <f>SUBTOTAL(103,$B$4:B76)</f>
        <v>73</v>
      </c>
      <c r="B76" s="63" t="s">
        <v>188</v>
      </c>
      <c r="C76" s="21">
        <v>4338</v>
      </c>
      <c r="D76" s="51" t="s">
        <v>43</v>
      </c>
      <c r="E76" s="79" t="s">
        <v>189</v>
      </c>
      <c r="F76" s="24">
        <f t="shared" si="1"/>
        <v>45</v>
      </c>
      <c r="G76" s="76"/>
      <c r="H76" s="38"/>
      <c r="I76" s="38"/>
      <c r="J76" s="38">
        <v>5</v>
      </c>
      <c r="K76" s="38">
        <v>20</v>
      </c>
      <c r="L76" s="38">
        <v>20</v>
      </c>
      <c r="M76" s="39"/>
      <c r="N76" s="112"/>
      <c r="O76" s="54" t="s">
        <v>141</v>
      </c>
      <c r="P76" s="55" t="s">
        <v>129</v>
      </c>
      <c r="Q76" s="56" t="s">
        <v>271</v>
      </c>
      <c r="R76" s="49">
        <v>1998</v>
      </c>
      <c r="S76" s="31">
        <v>43742</v>
      </c>
      <c r="T76" s="57"/>
      <c r="U76" s="58">
        <v>4566</v>
      </c>
    </row>
    <row r="77" spans="1:21" s="59" customFormat="1" ht="38.25" x14ac:dyDescent="0.25">
      <c r="A77" s="19">
        <f>SUBTOTAL(103,$B$4:B77)</f>
        <v>74</v>
      </c>
      <c r="B77" s="63" t="s">
        <v>340</v>
      </c>
      <c r="C77" s="21">
        <v>4339</v>
      </c>
      <c r="D77" s="51" t="s">
        <v>43</v>
      </c>
      <c r="E77" s="79" t="s">
        <v>341</v>
      </c>
      <c r="F77" s="24">
        <f t="shared" si="1"/>
        <v>20</v>
      </c>
      <c r="G77" s="76"/>
      <c r="H77" s="38"/>
      <c r="I77" s="38"/>
      <c r="J77" s="38"/>
      <c r="K77" s="38"/>
      <c r="L77" s="38">
        <v>20</v>
      </c>
      <c r="M77" s="39"/>
      <c r="N77" s="112"/>
      <c r="O77" s="54" t="s">
        <v>409</v>
      </c>
      <c r="P77" s="55" t="s">
        <v>65</v>
      </c>
      <c r="Q77" s="56" t="s">
        <v>410</v>
      </c>
      <c r="R77" s="49">
        <v>2019</v>
      </c>
      <c r="S77" s="31">
        <v>43742</v>
      </c>
      <c r="T77" s="57"/>
      <c r="U77" s="58">
        <v>4722</v>
      </c>
    </row>
    <row r="78" spans="1:21" ht="25.5" x14ac:dyDescent="0.25">
      <c r="A78" s="19">
        <f>SUBTOTAL(103,$B$4:B78)</f>
        <v>75</v>
      </c>
      <c r="B78" s="81" t="s">
        <v>190</v>
      </c>
      <c r="C78" s="21">
        <v>4340</v>
      </c>
      <c r="D78" s="22" t="s">
        <v>43</v>
      </c>
      <c r="E78" s="36" t="s">
        <v>191</v>
      </c>
      <c r="F78" s="24">
        <f t="shared" si="1"/>
        <v>15</v>
      </c>
      <c r="G78" s="82"/>
      <c r="H78" s="38"/>
      <c r="I78" s="38"/>
      <c r="J78" s="38">
        <v>15</v>
      </c>
      <c r="K78" s="38"/>
      <c r="L78" s="38"/>
      <c r="M78" s="39"/>
      <c r="N78" s="113"/>
      <c r="O78" s="40" t="s">
        <v>272</v>
      </c>
      <c r="P78" s="41" t="s">
        <v>273</v>
      </c>
      <c r="Q78" s="83" t="s">
        <v>274</v>
      </c>
      <c r="R78" s="34">
        <v>2014</v>
      </c>
      <c r="S78" s="31">
        <v>43742</v>
      </c>
      <c r="T78" s="43"/>
      <c r="U78" s="44">
        <v>4787</v>
      </c>
    </row>
    <row r="79" spans="1:21" x14ac:dyDescent="0.25">
      <c r="A79" s="19">
        <f>SUBTOTAL(103,$B$4:B79)</f>
        <v>76</v>
      </c>
      <c r="B79" s="81" t="s">
        <v>192</v>
      </c>
      <c r="C79" s="21">
        <v>4341</v>
      </c>
      <c r="D79" s="22" t="s">
        <v>38</v>
      </c>
      <c r="E79" s="36" t="s">
        <v>118</v>
      </c>
      <c r="F79" s="24">
        <f t="shared" si="1"/>
        <v>20</v>
      </c>
      <c r="G79" s="82"/>
      <c r="H79" s="38"/>
      <c r="I79" s="38"/>
      <c r="J79" s="38">
        <v>20</v>
      </c>
      <c r="K79" s="38"/>
      <c r="L79" s="38"/>
      <c r="M79" s="39"/>
      <c r="N79" s="113"/>
      <c r="O79" s="40" t="s">
        <v>275</v>
      </c>
      <c r="P79" s="41" t="s">
        <v>40</v>
      </c>
      <c r="Q79" s="83" t="s">
        <v>276</v>
      </c>
      <c r="R79" s="34">
        <v>2018</v>
      </c>
      <c r="S79" s="31">
        <v>43742</v>
      </c>
      <c r="T79" s="43" t="s">
        <v>51</v>
      </c>
      <c r="U79" s="44">
        <v>4515</v>
      </c>
    </row>
    <row r="80" spans="1:21" ht="25.5" x14ac:dyDescent="0.25">
      <c r="A80" s="19">
        <f>SUBTOTAL(103,$B$4:B80)</f>
        <v>77</v>
      </c>
      <c r="B80" s="84" t="s">
        <v>193</v>
      </c>
      <c r="C80" s="21">
        <v>4342</v>
      </c>
      <c r="D80" s="22" t="s">
        <v>43</v>
      </c>
      <c r="E80" s="36" t="s">
        <v>194</v>
      </c>
      <c r="F80" s="24">
        <f t="shared" si="1"/>
        <v>20</v>
      </c>
      <c r="G80" s="82"/>
      <c r="H80" s="38">
        <v>5</v>
      </c>
      <c r="I80" s="38"/>
      <c r="J80" s="38"/>
      <c r="K80" s="38"/>
      <c r="L80" s="38">
        <v>15</v>
      </c>
      <c r="M80" s="39"/>
      <c r="N80" s="113"/>
      <c r="O80" s="40" t="s">
        <v>277</v>
      </c>
      <c r="P80" s="41" t="s">
        <v>278</v>
      </c>
      <c r="Q80" s="83" t="s">
        <v>279</v>
      </c>
      <c r="R80" s="34">
        <v>2010</v>
      </c>
      <c r="S80" s="31">
        <v>43742</v>
      </c>
      <c r="T80" s="43"/>
      <c r="U80" s="44">
        <v>518</v>
      </c>
    </row>
    <row r="81" spans="1:21" ht="51" x14ac:dyDescent="0.25">
      <c r="A81" s="19">
        <f>SUBTOTAL(103,$B$4:B81)</f>
        <v>78</v>
      </c>
      <c r="B81" s="81" t="s">
        <v>195</v>
      </c>
      <c r="C81" s="21">
        <v>4343</v>
      </c>
      <c r="D81" s="22" t="s">
        <v>38</v>
      </c>
      <c r="E81" s="36" t="s">
        <v>342</v>
      </c>
      <c r="F81" s="24">
        <f t="shared" si="1"/>
        <v>18</v>
      </c>
      <c r="G81" s="82"/>
      <c r="H81" s="38">
        <v>17</v>
      </c>
      <c r="I81" s="38"/>
      <c r="J81" s="38"/>
      <c r="K81" s="38"/>
      <c r="L81" s="38">
        <v>1</v>
      </c>
      <c r="M81" s="39"/>
      <c r="N81" s="113"/>
      <c r="O81" s="40" t="s">
        <v>280</v>
      </c>
      <c r="P81" s="41" t="s">
        <v>139</v>
      </c>
      <c r="Q81" s="83" t="s">
        <v>281</v>
      </c>
      <c r="R81" s="34">
        <v>2007</v>
      </c>
      <c r="S81" s="31">
        <v>43742</v>
      </c>
      <c r="T81" s="43" t="s">
        <v>51</v>
      </c>
      <c r="U81" s="44">
        <v>652</v>
      </c>
    </row>
    <row r="82" spans="1:21" ht="76.5" x14ac:dyDescent="0.25">
      <c r="A82" s="19">
        <f>SUBTOTAL(103,$B$4:B82)</f>
        <v>79</v>
      </c>
      <c r="B82" s="81" t="s">
        <v>196</v>
      </c>
      <c r="C82" s="21">
        <v>4344</v>
      </c>
      <c r="D82" s="22" t="s">
        <v>43</v>
      </c>
      <c r="E82" s="36" t="s">
        <v>197</v>
      </c>
      <c r="F82" s="24">
        <f t="shared" si="1"/>
        <v>55</v>
      </c>
      <c r="G82" s="82"/>
      <c r="H82" s="38"/>
      <c r="I82" s="38">
        <v>5</v>
      </c>
      <c r="J82" s="38">
        <v>20</v>
      </c>
      <c r="K82" s="38">
        <v>25</v>
      </c>
      <c r="L82" s="38">
        <v>5</v>
      </c>
      <c r="M82" s="39"/>
      <c r="N82" s="113"/>
      <c r="O82" s="40" t="s">
        <v>282</v>
      </c>
      <c r="P82" s="41" t="s">
        <v>139</v>
      </c>
      <c r="Q82" s="83" t="s">
        <v>283</v>
      </c>
      <c r="R82" s="34">
        <v>2011</v>
      </c>
      <c r="S82" s="31">
        <v>43742</v>
      </c>
      <c r="T82" s="43"/>
      <c r="U82" s="44">
        <v>4746</v>
      </c>
    </row>
    <row r="83" spans="1:21" ht="25.5" x14ac:dyDescent="0.25">
      <c r="A83" s="19">
        <f>SUBTOTAL(103,$B$4:B83)</f>
        <v>80</v>
      </c>
      <c r="B83" s="81" t="s">
        <v>198</v>
      </c>
      <c r="C83" s="21">
        <v>4345</v>
      </c>
      <c r="D83" s="22" t="s">
        <v>43</v>
      </c>
      <c r="E83" s="36" t="s">
        <v>343</v>
      </c>
      <c r="F83" s="24">
        <f t="shared" si="1"/>
        <v>5</v>
      </c>
      <c r="G83" s="37"/>
      <c r="H83" s="38"/>
      <c r="I83" s="38"/>
      <c r="J83" s="38"/>
      <c r="K83" s="38"/>
      <c r="L83" s="38">
        <v>5</v>
      </c>
      <c r="M83" s="39"/>
      <c r="N83" s="113"/>
      <c r="O83" s="40" t="s">
        <v>284</v>
      </c>
      <c r="P83" s="41" t="s">
        <v>146</v>
      </c>
      <c r="Q83" s="83" t="s">
        <v>285</v>
      </c>
      <c r="R83" s="34">
        <v>2007</v>
      </c>
      <c r="S83" s="31">
        <v>43742</v>
      </c>
      <c r="T83" s="43"/>
      <c r="U83" s="44">
        <v>2747</v>
      </c>
    </row>
    <row r="84" spans="1:21" ht="25.5" x14ac:dyDescent="0.25">
      <c r="A84" s="19">
        <f>SUBTOTAL(103,$B$4:B84)</f>
        <v>81</v>
      </c>
      <c r="B84" s="81" t="s">
        <v>344</v>
      </c>
      <c r="C84" s="21">
        <v>4346</v>
      </c>
      <c r="D84" s="22" t="s">
        <v>38</v>
      </c>
      <c r="E84" s="74" t="s">
        <v>345</v>
      </c>
      <c r="F84" s="24">
        <f t="shared" si="1"/>
        <v>4</v>
      </c>
      <c r="G84" s="37"/>
      <c r="H84" s="38">
        <v>4</v>
      </c>
      <c r="I84" s="38"/>
      <c r="J84" s="38"/>
      <c r="K84" s="38"/>
      <c r="L84" s="38"/>
      <c r="M84" s="39"/>
      <c r="N84" s="113"/>
      <c r="O84" s="40" t="s">
        <v>411</v>
      </c>
      <c r="P84" s="41" t="s">
        <v>412</v>
      </c>
      <c r="Q84" s="83" t="s">
        <v>413</v>
      </c>
      <c r="R84" s="34">
        <v>2018</v>
      </c>
      <c r="S84" s="31">
        <v>43742</v>
      </c>
      <c r="T84" s="43" t="s">
        <v>51</v>
      </c>
      <c r="U84" s="85">
        <v>4378</v>
      </c>
    </row>
    <row r="85" spans="1:21" ht="63.75" x14ac:dyDescent="0.25">
      <c r="A85" s="19">
        <f>SUBTOTAL(103,$B$4:B85)</f>
        <v>82</v>
      </c>
      <c r="B85" s="81" t="s">
        <v>201</v>
      </c>
      <c r="C85" s="21">
        <v>4347</v>
      </c>
      <c r="D85" s="22" t="s">
        <v>38</v>
      </c>
      <c r="E85" s="36" t="s">
        <v>346</v>
      </c>
      <c r="F85" s="24">
        <f t="shared" si="1"/>
        <v>16</v>
      </c>
      <c r="G85" s="82"/>
      <c r="H85" s="38">
        <v>3</v>
      </c>
      <c r="I85" s="38"/>
      <c r="J85" s="38">
        <v>2</v>
      </c>
      <c r="K85" s="38"/>
      <c r="L85" s="38">
        <v>11</v>
      </c>
      <c r="M85" s="39"/>
      <c r="N85" s="113"/>
      <c r="O85" s="40" t="s">
        <v>288</v>
      </c>
      <c r="P85" s="41" t="s">
        <v>289</v>
      </c>
      <c r="Q85" s="83" t="s">
        <v>290</v>
      </c>
      <c r="R85" s="34">
        <v>2006</v>
      </c>
      <c r="S85" s="31">
        <v>43742</v>
      </c>
      <c r="T85" s="43"/>
      <c r="U85" s="44">
        <v>441</v>
      </c>
    </row>
    <row r="86" spans="1:21" ht="25.5" x14ac:dyDescent="0.25">
      <c r="A86" s="19">
        <f>SUBTOTAL(103,$B$4:B86)</f>
        <v>83</v>
      </c>
      <c r="B86" s="81" t="s">
        <v>48</v>
      </c>
      <c r="C86" s="21">
        <v>4348</v>
      </c>
      <c r="D86" s="22" t="s">
        <v>43</v>
      </c>
      <c r="E86" s="36" t="s">
        <v>462</v>
      </c>
      <c r="F86" s="24">
        <f t="shared" si="1"/>
        <v>6</v>
      </c>
      <c r="G86" s="82"/>
      <c r="H86" s="38"/>
      <c r="I86" s="38"/>
      <c r="J86" s="38"/>
      <c r="K86" s="38"/>
      <c r="L86" s="38">
        <v>6</v>
      </c>
      <c r="M86" s="39"/>
      <c r="N86" s="113"/>
      <c r="O86" s="40" t="s">
        <v>49</v>
      </c>
      <c r="P86" s="41" t="s">
        <v>37</v>
      </c>
      <c r="Q86" s="83" t="s">
        <v>84</v>
      </c>
      <c r="R86" s="34">
        <v>2006</v>
      </c>
      <c r="S86" s="31">
        <v>43742</v>
      </c>
      <c r="T86" s="43"/>
      <c r="U86" s="44">
        <v>2542</v>
      </c>
    </row>
    <row r="87" spans="1:21" ht="25.5" x14ac:dyDescent="0.25">
      <c r="A87" s="19">
        <f>SUBTOTAL(103,$B$4:B87)</f>
        <v>84</v>
      </c>
      <c r="B87" s="63" t="s">
        <v>89</v>
      </c>
      <c r="C87" s="21">
        <v>4349</v>
      </c>
      <c r="D87" s="22" t="s">
        <v>43</v>
      </c>
      <c r="E87" s="36" t="s">
        <v>202</v>
      </c>
      <c r="F87" s="24">
        <f t="shared" si="1"/>
        <v>1</v>
      </c>
      <c r="G87" s="82"/>
      <c r="H87" s="38"/>
      <c r="I87" s="38"/>
      <c r="J87" s="38"/>
      <c r="K87" s="38"/>
      <c r="L87" s="38">
        <v>1</v>
      </c>
      <c r="M87" s="39"/>
      <c r="N87" s="113"/>
      <c r="O87" s="40" t="s">
        <v>95</v>
      </c>
      <c r="P87" s="41" t="s">
        <v>37</v>
      </c>
      <c r="Q87" s="83" t="s">
        <v>84</v>
      </c>
      <c r="R87" s="34">
        <v>2017</v>
      </c>
      <c r="S87" s="31">
        <v>43742</v>
      </c>
      <c r="T87" s="43"/>
      <c r="U87" s="44">
        <v>3734</v>
      </c>
    </row>
    <row r="88" spans="1:21" ht="25.5" x14ac:dyDescent="0.25">
      <c r="A88" s="19">
        <f>SUBTOTAL(103,$B$4:B88)</f>
        <v>85</v>
      </c>
      <c r="B88" s="81" t="s">
        <v>347</v>
      </c>
      <c r="C88" s="21">
        <v>4350</v>
      </c>
      <c r="D88" s="22" t="s">
        <v>38</v>
      </c>
      <c r="E88" s="36" t="s">
        <v>463</v>
      </c>
      <c r="F88" s="24">
        <f t="shared" si="1"/>
        <v>13</v>
      </c>
      <c r="G88" s="82"/>
      <c r="H88" s="38"/>
      <c r="I88" s="38">
        <v>3</v>
      </c>
      <c r="J88" s="38"/>
      <c r="K88" s="38"/>
      <c r="L88" s="38">
        <v>10</v>
      </c>
      <c r="M88" s="39"/>
      <c r="N88" s="113"/>
      <c r="O88" s="40" t="s">
        <v>414</v>
      </c>
      <c r="P88" s="41" t="s">
        <v>142</v>
      </c>
      <c r="Q88" s="83" t="s">
        <v>415</v>
      </c>
      <c r="R88" s="34">
        <v>2007</v>
      </c>
      <c r="S88" s="31">
        <v>43742</v>
      </c>
      <c r="T88" s="43" t="s">
        <v>51</v>
      </c>
      <c r="U88" s="44">
        <v>3620</v>
      </c>
    </row>
    <row r="89" spans="1:21" ht="25.5" x14ac:dyDescent="0.25">
      <c r="A89" s="19">
        <f>SUBTOTAL(103,$B$4:B89)</f>
        <v>86</v>
      </c>
      <c r="B89" s="81" t="s">
        <v>203</v>
      </c>
      <c r="C89" s="21">
        <v>4351</v>
      </c>
      <c r="D89" s="22" t="s">
        <v>43</v>
      </c>
      <c r="E89" s="36" t="s">
        <v>204</v>
      </c>
      <c r="F89" s="24">
        <f t="shared" si="1"/>
        <v>6</v>
      </c>
      <c r="G89" s="37"/>
      <c r="H89" s="38"/>
      <c r="I89" s="38"/>
      <c r="J89" s="38"/>
      <c r="K89" s="38"/>
      <c r="L89" s="38">
        <v>6</v>
      </c>
      <c r="M89" s="39"/>
      <c r="N89" s="113"/>
      <c r="O89" s="40" t="s">
        <v>130</v>
      </c>
      <c r="P89" s="41" t="s">
        <v>291</v>
      </c>
      <c r="Q89" s="83" t="s">
        <v>292</v>
      </c>
      <c r="R89" s="34">
        <v>2015</v>
      </c>
      <c r="S89" s="31">
        <v>43742</v>
      </c>
      <c r="T89" s="43"/>
      <c r="U89" s="44">
        <v>4816</v>
      </c>
    </row>
    <row r="90" spans="1:21" x14ac:dyDescent="0.25">
      <c r="A90" s="19">
        <f>SUBTOTAL(103,$B$4:B90)</f>
        <v>87</v>
      </c>
      <c r="B90" s="81" t="s">
        <v>199</v>
      </c>
      <c r="C90" s="21">
        <v>4352</v>
      </c>
      <c r="D90" s="22" t="s">
        <v>38</v>
      </c>
      <c r="E90" s="36" t="s">
        <v>200</v>
      </c>
      <c r="F90" s="24">
        <f t="shared" si="1"/>
        <v>3</v>
      </c>
      <c r="G90" s="82"/>
      <c r="H90" s="38"/>
      <c r="I90" s="38"/>
      <c r="J90" s="38"/>
      <c r="K90" s="38"/>
      <c r="L90" s="38">
        <v>3</v>
      </c>
      <c r="M90" s="39"/>
      <c r="N90" s="113"/>
      <c r="O90" s="40" t="s">
        <v>286</v>
      </c>
      <c r="P90" s="41" t="s">
        <v>85</v>
      </c>
      <c r="Q90" s="83" t="s">
        <v>287</v>
      </c>
      <c r="R90" s="34">
        <v>2000</v>
      </c>
      <c r="S90" s="31">
        <v>43742</v>
      </c>
      <c r="T90" s="43" t="s">
        <v>51</v>
      </c>
      <c r="U90" s="44">
        <v>2324</v>
      </c>
    </row>
    <row r="91" spans="1:21" ht="25.5" x14ac:dyDescent="0.25">
      <c r="A91" s="19">
        <f>SUBTOTAL(103,$B$4:B91)</f>
        <v>88</v>
      </c>
      <c r="B91" s="81" t="s">
        <v>464</v>
      </c>
      <c r="C91" s="21">
        <v>4353</v>
      </c>
      <c r="D91" s="22" t="s">
        <v>43</v>
      </c>
      <c r="E91" s="74" t="s">
        <v>465</v>
      </c>
      <c r="F91" s="24">
        <f t="shared" si="1"/>
        <v>1</v>
      </c>
      <c r="G91" s="37"/>
      <c r="H91" s="38">
        <v>1</v>
      </c>
      <c r="I91" s="38"/>
      <c r="J91" s="38"/>
      <c r="K91" s="38"/>
      <c r="L91" s="38"/>
      <c r="M91" s="39"/>
      <c r="N91" s="113"/>
      <c r="O91" s="40" t="s">
        <v>44</v>
      </c>
      <c r="P91" s="41" t="s">
        <v>70</v>
      </c>
      <c r="Q91" s="83" t="s">
        <v>121</v>
      </c>
      <c r="R91" s="34">
        <v>2003</v>
      </c>
      <c r="S91" s="31">
        <v>43742</v>
      </c>
      <c r="T91" s="43"/>
      <c r="U91" s="85">
        <v>4541</v>
      </c>
    </row>
    <row r="92" spans="1:21" ht="25.5" x14ac:dyDescent="0.25">
      <c r="A92" s="19">
        <f>SUBTOTAL(103,$B$4:B92)</f>
        <v>89</v>
      </c>
      <c r="B92" s="81" t="s">
        <v>205</v>
      </c>
      <c r="C92" s="21">
        <v>4354</v>
      </c>
      <c r="D92" s="22" t="s">
        <v>43</v>
      </c>
      <c r="E92" s="36" t="s">
        <v>206</v>
      </c>
      <c r="F92" s="24">
        <f t="shared" si="1"/>
        <v>2</v>
      </c>
      <c r="G92" s="82"/>
      <c r="H92" s="38"/>
      <c r="I92" s="38">
        <v>2</v>
      </c>
      <c r="J92" s="38"/>
      <c r="K92" s="38"/>
      <c r="L92" s="38"/>
      <c r="M92" s="39"/>
      <c r="N92" s="113"/>
      <c r="O92" s="40" t="s">
        <v>293</v>
      </c>
      <c r="P92" s="41" t="s">
        <v>111</v>
      </c>
      <c r="Q92" s="83" t="s">
        <v>294</v>
      </c>
      <c r="R92" s="34">
        <v>2012</v>
      </c>
      <c r="S92" s="31">
        <v>43742</v>
      </c>
      <c r="T92" s="43"/>
      <c r="U92" s="44">
        <v>4817</v>
      </c>
    </row>
    <row r="93" spans="1:21" ht="25.5" x14ac:dyDescent="0.25">
      <c r="A93" s="19">
        <f>SUBTOTAL(103,$B$4:B93)</f>
        <v>90</v>
      </c>
      <c r="B93" s="81" t="s">
        <v>466</v>
      </c>
      <c r="C93" s="21">
        <v>4355</v>
      </c>
      <c r="D93" s="22" t="s">
        <v>38</v>
      </c>
      <c r="E93" s="74" t="s">
        <v>467</v>
      </c>
      <c r="F93" s="24">
        <f t="shared" si="1"/>
        <v>100</v>
      </c>
      <c r="G93" s="37"/>
      <c r="H93" s="38"/>
      <c r="I93" s="38"/>
      <c r="J93" s="38"/>
      <c r="K93" s="38"/>
      <c r="L93" s="38">
        <v>100</v>
      </c>
      <c r="M93" s="39"/>
      <c r="N93" s="113"/>
      <c r="O93" s="40" t="s">
        <v>536</v>
      </c>
      <c r="P93" s="41" t="s">
        <v>537</v>
      </c>
      <c r="Q93" s="83" t="s">
        <v>538</v>
      </c>
      <c r="R93" s="34">
        <v>2019</v>
      </c>
      <c r="S93" s="31">
        <v>43742</v>
      </c>
      <c r="T93" s="43"/>
      <c r="U93" s="85">
        <v>4840</v>
      </c>
    </row>
    <row r="94" spans="1:21" ht="38.25" x14ac:dyDescent="0.25">
      <c r="A94" s="19">
        <f>SUBTOTAL(103,$B$4:B94)</f>
        <v>91</v>
      </c>
      <c r="B94" s="86" t="s">
        <v>468</v>
      </c>
      <c r="C94" s="21">
        <v>4356</v>
      </c>
      <c r="D94" s="22" t="s">
        <v>38</v>
      </c>
      <c r="E94" s="74" t="s">
        <v>469</v>
      </c>
      <c r="F94" s="24">
        <f t="shared" si="1"/>
        <v>30</v>
      </c>
      <c r="G94" s="82"/>
      <c r="H94" s="38"/>
      <c r="I94" s="38">
        <v>30</v>
      </c>
      <c r="J94" s="38"/>
      <c r="K94" s="38"/>
      <c r="L94" s="38"/>
      <c r="M94" s="39"/>
      <c r="N94" s="112"/>
      <c r="O94" s="40" t="s">
        <v>539</v>
      </c>
      <c r="P94" s="41" t="s">
        <v>45</v>
      </c>
      <c r="Q94" s="42" t="s">
        <v>540</v>
      </c>
      <c r="R94" s="34">
        <v>2015</v>
      </c>
      <c r="S94" s="31">
        <v>43742</v>
      </c>
      <c r="T94" s="43" t="s">
        <v>51</v>
      </c>
      <c r="U94" s="44">
        <v>755</v>
      </c>
    </row>
    <row r="95" spans="1:21" ht="25.5" x14ac:dyDescent="0.25">
      <c r="A95" s="19">
        <f>SUBTOTAL(103,$B$4:B95)</f>
        <v>92</v>
      </c>
      <c r="B95" s="87" t="s">
        <v>470</v>
      </c>
      <c r="C95" s="21">
        <v>4357</v>
      </c>
      <c r="D95" s="88" t="s">
        <v>38</v>
      </c>
      <c r="E95" s="36" t="s">
        <v>471</v>
      </c>
      <c r="F95" s="24">
        <f t="shared" si="1"/>
        <v>20</v>
      </c>
      <c r="G95" s="25"/>
      <c r="H95" s="46"/>
      <c r="I95" s="46"/>
      <c r="J95" s="46"/>
      <c r="K95" s="46"/>
      <c r="L95" s="46">
        <v>20</v>
      </c>
      <c r="M95" s="39"/>
      <c r="N95" s="112"/>
      <c r="O95" s="20" t="s">
        <v>541</v>
      </c>
      <c r="P95" s="89" t="s">
        <v>542</v>
      </c>
      <c r="Q95" s="90" t="s">
        <v>543</v>
      </c>
      <c r="R95" s="34">
        <v>2019</v>
      </c>
      <c r="S95" s="31">
        <v>43742</v>
      </c>
      <c r="T95" s="43"/>
      <c r="U95" s="44">
        <v>4841</v>
      </c>
    </row>
    <row r="96" spans="1:21" ht="25.5" x14ac:dyDescent="0.25">
      <c r="A96" s="19">
        <f>SUBTOTAL(103,$B$4:B96)</f>
        <v>93</v>
      </c>
      <c r="B96" s="81" t="s">
        <v>472</v>
      </c>
      <c r="C96" s="21">
        <v>4358</v>
      </c>
      <c r="D96" s="22" t="s">
        <v>38</v>
      </c>
      <c r="E96" s="36" t="s">
        <v>473</v>
      </c>
      <c r="F96" s="24">
        <f t="shared" si="1"/>
        <v>2</v>
      </c>
      <c r="G96" s="82"/>
      <c r="H96" s="38">
        <v>2</v>
      </c>
      <c r="I96" s="38"/>
      <c r="J96" s="38"/>
      <c r="K96" s="38"/>
      <c r="L96" s="38"/>
      <c r="M96" s="39"/>
      <c r="N96" s="112"/>
      <c r="O96" s="40" t="s">
        <v>544</v>
      </c>
      <c r="P96" s="41" t="s">
        <v>545</v>
      </c>
      <c r="Q96" s="42" t="s">
        <v>546</v>
      </c>
      <c r="R96" s="34">
        <v>2005</v>
      </c>
      <c r="S96" s="31">
        <v>43742</v>
      </c>
      <c r="T96" s="43" t="s">
        <v>51</v>
      </c>
      <c r="U96" s="44">
        <v>1747</v>
      </c>
    </row>
    <row r="97" spans="1:21" x14ac:dyDescent="0.25">
      <c r="A97" s="19">
        <f>SUBTOTAL(103,$B$4:B97)</f>
        <v>94</v>
      </c>
      <c r="B97" s="81" t="s">
        <v>208</v>
      </c>
      <c r="C97" s="21">
        <v>4359</v>
      </c>
      <c r="D97" s="22" t="s">
        <v>43</v>
      </c>
      <c r="E97" s="36" t="s">
        <v>348</v>
      </c>
      <c r="F97" s="24">
        <f t="shared" si="1"/>
        <v>25</v>
      </c>
      <c r="G97" s="82"/>
      <c r="H97" s="38"/>
      <c r="I97" s="38"/>
      <c r="J97" s="38"/>
      <c r="K97" s="38"/>
      <c r="L97" s="38">
        <v>25</v>
      </c>
      <c r="M97" s="39"/>
      <c r="N97" s="112"/>
      <c r="O97" s="40" t="s">
        <v>295</v>
      </c>
      <c r="P97" s="41" t="s">
        <v>124</v>
      </c>
      <c r="Q97" s="42" t="s">
        <v>296</v>
      </c>
      <c r="R97" s="34">
        <v>2019</v>
      </c>
      <c r="S97" s="31">
        <v>43742</v>
      </c>
      <c r="T97" s="43"/>
      <c r="U97" s="44">
        <v>4819</v>
      </c>
    </row>
    <row r="98" spans="1:21" ht="25.5" x14ac:dyDescent="0.25">
      <c r="A98" s="19">
        <f>SUBTOTAL(103,$B$4:B98)</f>
        <v>95</v>
      </c>
      <c r="B98" s="81" t="s">
        <v>474</v>
      </c>
      <c r="C98" s="21">
        <v>4360</v>
      </c>
      <c r="D98" s="22" t="s">
        <v>38</v>
      </c>
      <c r="E98" s="36" t="s">
        <v>475</v>
      </c>
      <c r="F98" s="24">
        <f t="shared" si="1"/>
        <v>4</v>
      </c>
      <c r="G98" s="82"/>
      <c r="H98" s="38"/>
      <c r="I98" s="38"/>
      <c r="J98" s="38"/>
      <c r="K98" s="38">
        <v>2</v>
      </c>
      <c r="L98" s="38">
        <v>2</v>
      </c>
      <c r="M98" s="39"/>
      <c r="N98" s="112"/>
      <c r="O98" s="40" t="s">
        <v>547</v>
      </c>
      <c r="P98" s="41" t="s">
        <v>548</v>
      </c>
      <c r="Q98" s="42" t="s">
        <v>549</v>
      </c>
      <c r="R98" s="34">
        <v>2014</v>
      </c>
      <c r="S98" s="31">
        <v>43742</v>
      </c>
      <c r="T98" s="43" t="s">
        <v>51</v>
      </c>
      <c r="U98" s="44">
        <v>162</v>
      </c>
    </row>
    <row r="99" spans="1:21" ht="25.5" x14ac:dyDescent="0.25">
      <c r="A99" s="19">
        <f>SUBTOTAL(103,$B$4:B99)</f>
        <v>96</v>
      </c>
      <c r="B99" s="81" t="s">
        <v>349</v>
      </c>
      <c r="C99" s="21">
        <v>4361</v>
      </c>
      <c r="D99" s="22" t="s">
        <v>38</v>
      </c>
      <c r="E99" s="36" t="s">
        <v>476</v>
      </c>
      <c r="F99" s="24">
        <f t="shared" si="1"/>
        <v>8</v>
      </c>
      <c r="G99" s="82"/>
      <c r="H99" s="38"/>
      <c r="I99" s="38"/>
      <c r="J99" s="38"/>
      <c r="K99" s="38"/>
      <c r="L99" s="38">
        <v>8</v>
      </c>
      <c r="M99" s="39"/>
      <c r="N99" s="112"/>
      <c r="O99" s="40" t="s">
        <v>416</v>
      </c>
      <c r="P99" s="41" t="s">
        <v>417</v>
      </c>
      <c r="Q99" s="42" t="s">
        <v>418</v>
      </c>
      <c r="R99" s="34">
        <v>2015</v>
      </c>
      <c r="S99" s="31">
        <v>43742</v>
      </c>
      <c r="T99" s="43" t="s">
        <v>51</v>
      </c>
      <c r="U99" s="44">
        <v>4624</v>
      </c>
    </row>
    <row r="100" spans="1:21" ht="25.5" x14ac:dyDescent="0.25">
      <c r="A100" s="19">
        <f>SUBTOTAL(103,$B$4:B100)</f>
        <v>97</v>
      </c>
      <c r="B100" s="81" t="s">
        <v>477</v>
      </c>
      <c r="C100" s="21">
        <v>4362</v>
      </c>
      <c r="D100" s="22" t="s">
        <v>38</v>
      </c>
      <c r="E100" s="36" t="s">
        <v>478</v>
      </c>
      <c r="F100" s="24">
        <f t="shared" si="1"/>
        <v>4</v>
      </c>
      <c r="G100" s="82"/>
      <c r="H100" s="38"/>
      <c r="I100" s="38"/>
      <c r="J100" s="38"/>
      <c r="K100" s="38">
        <v>4</v>
      </c>
      <c r="L100" s="38"/>
      <c r="M100" s="39"/>
      <c r="N100" s="112"/>
      <c r="O100" s="40" t="s">
        <v>550</v>
      </c>
      <c r="P100" s="41" t="s">
        <v>83</v>
      </c>
      <c r="Q100" s="42" t="s">
        <v>551</v>
      </c>
      <c r="R100" s="34">
        <v>2012</v>
      </c>
      <c r="S100" s="31">
        <v>43742</v>
      </c>
      <c r="T100" s="43"/>
      <c r="U100" s="44">
        <v>4085</v>
      </c>
    </row>
    <row r="101" spans="1:21" ht="38.25" x14ac:dyDescent="0.25">
      <c r="A101" s="19">
        <f>SUBTOTAL(103,$B$4:B101)</f>
        <v>98</v>
      </c>
      <c r="B101" s="81" t="s">
        <v>350</v>
      </c>
      <c r="C101" s="21">
        <v>4363</v>
      </c>
      <c r="D101" s="22" t="s">
        <v>38</v>
      </c>
      <c r="E101" s="36" t="s">
        <v>479</v>
      </c>
      <c r="F101" s="24">
        <f t="shared" si="1"/>
        <v>18</v>
      </c>
      <c r="G101" s="82"/>
      <c r="H101" s="38"/>
      <c r="I101" s="38"/>
      <c r="J101" s="38"/>
      <c r="K101" s="38"/>
      <c r="L101" s="38">
        <v>18</v>
      </c>
      <c r="M101" s="39"/>
      <c r="N101" s="112"/>
      <c r="O101" s="40" t="s">
        <v>69</v>
      </c>
      <c r="P101" s="41" t="s">
        <v>111</v>
      </c>
      <c r="Q101" s="42" t="s">
        <v>419</v>
      </c>
      <c r="R101" s="34">
        <v>1998</v>
      </c>
      <c r="S101" s="31">
        <v>43742</v>
      </c>
      <c r="T101" s="43"/>
      <c r="U101" s="44">
        <v>163</v>
      </c>
    </row>
    <row r="102" spans="1:21" ht="38.25" x14ac:dyDescent="0.25">
      <c r="A102" s="19">
        <f>SUBTOTAL(103,$B$4:B102)</f>
        <v>99</v>
      </c>
      <c r="B102" s="81" t="s">
        <v>351</v>
      </c>
      <c r="C102" s="21">
        <v>4364</v>
      </c>
      <c r="D102" s="22" t="s">
        <v>43</v>
      </c>
      <c r="E102" s="36" t="s">
        <v>352</v>
      </c>
      <c r="F102" s="24">
        <f t="shared" si="1"/>
        <v>1</v>
      </c>
      <c r="G102" s="82"/>
      <c r="H102" s="38">
        <v>1</v>
      </c>
      <c r="I102" s="38"/>
      <c r="J102" s="38"/>
      <c r="K102" s="38"/>
      <c r="L102" s="38"/>
      <c r="M102" s="39"/>
      <c r="N102" s="112"/>
      <c r="O102" s="40" t="s">
        <v>420</v>
      </c>
      <c r="P102" s="41" t="s">
        <v>421</v>
      </c>
      <c r="Q102" s="42" t="s">
        <v>422</v>
      </c>
      <c r="R102" s="34">
        <v>2017</v>
      </c>
      <c r="S102" s="31">
        <v>43742</v>
      </c>
      <c r="T102" s="43"/>
      <c r="U102" s="44">
        <v>3536</v>
      </c>
    </row>
    <row r="103" spans="1:21" ht="63.75" x14ac:dyDescent="0.25">
      <c r="A103" s="19">
        <f>SUBTOTAL(103,$B$4:B103)</f>
        <v>100</v>
      </c>
      <c r="B103" s="81" t="s">
        <v>353</v>
      </c>
      <c r="C103" s="21">
        <v>4365</v>
      </c>
      <c r="D103" s="22" t="s">
        <v>38</v>
      </c>
      <c r="E103" s="36" t="s">
        <v>480</v>
      </c>
      <c r="F103" s="24">
        <f t="shared" si="1"/>
        <v>38</v>
      </c>
      <c r="G103" s="82"/>
      <c r="H103" s="38"/>
      <c r="I103" s="38">
        <v>3</v>
      </c>
      <c r="J103" s="38"/>
      <c r="K103" s="38">
        <v>5</v>
      </c>
      <c r="L103" s="38">
        <v>30</v>
      </c>
      <c r="M103" s="39"/>
      <c r="N103" s="112"/>
      <c r="O103" s="40" t="s">
        <v>423</v>
      </c>
      <c r="P103" s="41" t="s">
        <v>79</v>
      </c>
      <c r="Q103" s="42" t="s">
        <v>424</v>
      </c>
      <c r="R103" s="34">
        <v>2013</v>
      </c>
      <c r="S103" s="31">
        <v>43742</v>
      </c>
      <c r="T103" s="43" t="s">
        <v>51</v>
      </c>
      <c r="U103" s="44">
        <v>1748</v>
      </c>
    </row>
    <row r="104" spans="1:21" ht="38.25" x14ac:dyDescent="0.25">
      <c r="A104" s="19">
        <f>SUBTOTAL(103,$B$4:B104)</f>
        <v>101</v>
      </c>
      <c r="B104" s="81" t="s">
        <v>354</v>
      </c>
      <c r="C104" s="21">
        <v>4366</v>
      </c>
      <c r="D104" s="22" t="s">
        <v>38</v>
      </c>
      <c r="E104" s="23" t="s">
        <v>355</v>
      </c>
      <c r="F104" s="24">
        <f t="shared" si="1"/>
        <v>23</v>
      </c>
      <c r="G104" s="82"/>
      <c r="H104" s="38">
        <v>3</v>
      </c>
      <c r="I104" s="38">
        <v>5</v>
      </c>
      <c r="J104" s="38">
        <v>15</v>
      </c>
      <c r="K104" s="38"/>
      <c r="L104" s="38"/>
      <c r="M104" s="39"/>
      <c r="N104" s="113"/>
      <c r="O104" s="40" t="s">
        <v>425</v>
      </c>
      <c r="P104" s="41" t="s">
        <v>226</v>
      </c>
      <c r="Q104" s="83" t="s">
        <v>426</v>
      </c>
      <c r="R104" s="34">
        <v>2008</v>
      </c>
      <c r="S104" s="31">
        <v>43742</v>
      </c>
      <c r="T104" s="43" t="s">
        <v>51</v>
      </c>
      <c r="U104" s="44">
        <v>827</v>
      </c>
    </row>
    <row r="105" spans="1:21" ht="51" x14ac:dyDescent="0.25">
      <c r="A105" s="19">
        <f>SUBTOTAL(103,$B$4:B105)</f>
        <v>102</v>
      </c>
      <c r="B105" s="81" t="s">
        <v>356</v>
      </c>
      <c r="C105" s="21">
        <v>4367</v>
      </c>
      <c r="D105" s="22" t="s">
        <v>38</v>
      </c>
      <c r="E105" s="36" t="s">
        <v>357</v>
      </c>
      <c r="F105" s="24">
        <f t="shared" si="1"/>
        <v>35</v>
      </c>
      <c r="G105" s="82"/>
      <c r="H105" s="38"/>
      <c r="I105" s="38"/>
      <c r="J105" s="38"/>
      <c r="K105" s="38">
        <v>20</v>
      </c>
      <c r="L105" s="38">
        <v>15</v>
      </c>
      <c r="M105" s="39"/>
      <c r="N105" s="112"/>
      <c r="O105" s="40" t="s">
        <v>427</v>
      </c>
      <c r="P105" s="41" t="s">
        <v>399</v>
      </c>
      <c r="Q105" s="42" t="s">
        <v>428</v>
      </c>
      <c r="R105" s="34">
        <v>2012</v>
      </c>
      <c r="S105" s="31">
        <v>43742</v>
      </c>
      <c r="T105" s="43"/>
      <c r="U105" s="44">
        <v>4833</v>
      </c>
    </row>
    <row r="106" spans="1:21" ht="25.5" x14ac:dyDescent="0.25">
      <c r="A106" s="19">
        <f>SUBTOTAL(103,$B$4:B106)</f>
        <v>103</v>
      </c>
      <c r="B106" s="81" t="s">
        <v>358</v>
      </c>
      <c r="C106" s="21">
        <v>4368</v>
      </c>
      <c r="D106" s="22" t="s">
        <v>38</v>
      </c>
      <c r="E106" s="23" t="s">
        <v>481</v>
      </c>
      <c r="F106" s="24">
        <f t="shared" si="1"/>
        <v>210</v>
      </c>
      <c r="G106" s="82"/>
      <c r="H106" s="38"/>
      <c r="I106" s="38"/>
      <c r="J106" s="38"/>
      <c r="K106" s="38"/>
      <c r="L106" s="38">
        <v>210</v>
      </c>
      <c r="M106" s="39">
        <v>25</v>
      </c>
      <c r="N106" s="113">
        <v>75</v>
      </c>
      <c r="O106" s="40" t="s">
        <v>429</v>
      </c>
      <c r="P106" s="41" t="s">
        <v>430</v>
      </c>
      <c r="Q106" s="83" t="s">
        <v>431</v>
      </c>
      <c r="R106" s="34">
        <v>2009</v>
      </c>
      <c r="S106" s="31">
        <v>43742</v>
      </c>
      <c r="T106" s="43"/>
      <c r="U106" s="44">
        <v>2040</v>
      </c>
    </row>
    <row r="107" spans="1:21" ht="25.5" x14ac:dyDescent="0.25">
      <c r="A107" s="19">
        <f>SUBTOTAL(103,$B$4:B107)</f>
        <v>104</v>
      </c>
      <c r="B107" s="81" t="s">
        <v>176</v>
      </c>
      <c r="C107" s="21">
        <v>4369</v>
      </c>
      <c r="D107" s="22" t="s">
        <v>38</v>
      </c>
      <c r="E107" s="23" t="s">
        <v>177</v>
      </c>
      <c r="F107" s="24">
        <f t="shared" si="1"/>
        <v>15</v>
      </c>
      <c r="G107" s="82"/>
      <c r="H107" s="38"/>
      <c r="I107" s="38">
        <v>5</v>
      </c>
      <c r="J107" s="38"/>
      <c r="K107" s="38"/>
      <c r="L107" s="38">
        <v>10</v>
      </c>
      <c r="M107" s="39"/>
      <c r="N107" s="112"/>
      <c r="O107" s="40" t="s">
        <v>254</v>
      </c>
      <c r="P107" s="41" t="s">
        <v>255</v>
      </c>
      <c r="Q107" s="42" t="s">
        <v>256</v>
      </c>
      <c r="R107" s="34">
        <v>2000</v>
      </c>
      <c r="S107" s="31">
        <v>43742</v>
      </c>
      <c r="T107" s="43" t="s">
        <v>51</v>
      </c>
      <c r="U107" s="44">
        <v>18</v>
      </c>
    </row>
    <row r="108" spans="1:21" ht="25.5" x14ac:dyDescent="0.25">
      <c r="A108" s="19">
        <f>SUBTOTAL(103,$B$4:B108)</f>
        <v>105</v>
      </c>
      <c r="B108" s="81" t="s">
        <v>482</v>
      </c>
      <c r="C108" s="21">
        <v>4370</v>
      </c>
      <c r="D108" s="22" t="s">
        <v>38</v>
      </c>
      <c r="E108" s="36" t="s">
        <v>483</v>
      </c>
      <c r="F108" s="24">
        <f t="shared" si="1"/>
        <v>52</v>
      </c>
      <c r="G108" s="82"/>
      <c r="H108" s="38"/>
      <c r="I108" s="38"/>
      <c r="J108" s="38">
        <v>2</v>
      </c>
      <c r="K108" s="38"/>
      <c r="L108" s="38">
        <v>50</v>
      </c>
      <c r="M108" s="39"/>
      <c r="N108" s="112"/>
      <c r="O108" s="40" t="s">
        <v>552</v>
      </c>
      <c r="P108" s="41" t="s">
        <v>40</v>
      </c>
      <c r="Q108" s="42" t="s">
        <v>553</v>
      </c>
      <c r="R108" s="34">
        <v>2005</v>
      </c>
      <c r="S108" s="31">
        <v>43742</v>
      </c>
      <c r="T108" s="43"/>
      <c r="U108" s="44">
        <v>1457</v>
      </c>
    </row>
    <row r="109" spans="1:21" x14ac:dyDescent="0.25">
      <c r="A109" s="19">
        <f>SUBTOTAL(103,$B$4:B109)</f>
        <v>106</v>
      </c>
      <c r="B109" s="81" t="s">
        <v>484</v>
      </c>
      <c r="C109" s="21">
        <v>4371</v>
      </c>
      <c r="D109" s="22" t="s">
        <v>43</v>
      </c>
      <c r="E109" s="36" t="s">
        <v>485</v>
      </c>
      <c r="F109" s="24">
        <f t="shared" si="1"/>
        <v>5</v>
      </c>
      <c r="G109" s="82"/>
      <c r="H109" s="38"/>
      <c r="I109" s="38"/>
      <c r="J109" s="38"/>
      <c r="K109" s="38"/>
      <c r="L109" s="38">
        <v>5</v>
      </c>
      <c r="M109" s="39"/>
      <c r="N109" s="112"/>
      <c r="O109" s="40" t="s">
        <v>554</v>
      </c>
      <c r="P109" s="41" t="s">
        <v>555</v>
      </c>
      <c r="Q109" s="42" t="s">
        <v>556</v>
      </c>
      <c r="R109" s="34">
        <v>1998</v>
      </c>
      <c r="S109" s="31">
        <v>43742</v>
      </c>
      <c r="T109" s="43"/>
      <c r="U109" s="44">
        <v>4184</v>
      </c>
    </row>
    <row r="110" spans="1:21" ht="25.5" x14ac:dyDescent="0.25">
      <c r="A110" s="19">
        <f>SUBTOTAL(103,$B$4:B110)</f>
        <v>107</v>
      </c>
      <c r="B110" s="86" t="s">
        <v>486</v>
      </c>
      <c r="C110" s="21">
        <v>4372</v>
      </c>
      <c r="D110" s="22" t="s">
        <v>43</v>
      </c>
      <c r="E110" s="36" t="s">
        <v>487</v>
      </c>
      <c r="F110" s="24">
        <f t="shared" si="1"/>
        <v>2</v>
      </c>
      <c r="G110" s="82"/>
      <c r="H110" s="38">
        <v>2</v>
      </c>
      <c r="I110" s="38"/>
      <c r="J110" s="38"/>
      <c r="K110" s="38"/>
      <c r="L110" s="38"/>
      <c r="M110" s="39"/>
      <c r="N110" s="112"/>
      <c r="O110" s="40" t="s">
        <v>557</v>
      </c>
      <c r="P110" s="41" t="s">
        <v>39</v>
      </c>
      <c r="Q110" s="42" t="s">
        <v>558</v>
      </c>
      <c r="R110" s="34">
        <v>2000</v>
      </c>
      <c r="S110" s="31">
        <v>43742</v>
      </c>
      <c r="T110" s="43"/>
      <c r="U110" s="44">
        <v>3154</v>
      </c>
    </row>
    <row r="111" spans="1:21" x14ac:dyDescent="0.25">
      <c r="A111" s="19">
        <f>SUBTOTAL(103,$B$4:B111)</f>
        <v>108</v>
      </c>
      <c r="B111" s="86" t="s">
        <v>488</v>
      </c>
      <c r="C111" s="21">
        <v>4373</v>
      </c>
      <c r="D111" s="22" t="s">
        <v>43</v>
      </c>
      <c r="E111" s="36" t="s">
        <v>489</v>
      </c>
      <c r="F111" s="24">
        <f t="shared" si="1"/>
        <v>2</v>
      </c>
      <c r="G111" s="82"/>
      <c r="H111" s="38"/>
      <c r="I111" s="38"/>
      <c r="J111" s="38"/>
      <c r="K111" s="38"/>
      <c r="L111" s="38">
        <v>2</v>
      </c>
      <c r="M111" s="39"/>
      <c r="N111" s="112"/>
      <c r="O111" s="40" t="s">
        <v>559</v>
      </c>
      <c r="P111" s="41" t="s">
        <v>379</v>
      </c>
      <c r="Q111" s="42" t="s">
        <v>560</v>
      </c>
      <c r="R111" s="34">
        <v>1993</v>
      </c>
      <c r="S111" s="31">
        <v>43742</v>
      </c>
      <c r="T111" s="43"/>
      <c r="U111" s="44">
        <v>454</v>
      </c>
    </row>
    <row r="112" spans="1:21" ht="25.5" x14ac:dyDescent="0.25">
      <c r="A112" s="19">
        <f>SUBTOTAL(103,$B$4:B112)</f>
        <v>109</v>
      </c>
      <c r="B112" s="81" t="s">
        <v>490</v>
      </c>
      <c r="C112" s="21">
        <v>4374</v>
      </c>
      <c r="D112" s="22" t="s">
        <v>38</v>
      </c>
      <c r="E112" s="36" t="s">
        <v>491</v>
      </c>
      <c r="F112" s="24">
        <f t="shared" si="1"/>
        <v>10</v>
      </c>
      <c r="G112" s="82"/>
      <c r="H112" s="38">
        <v>5</v>
      </c>
      <c r="I112" s="38"/>
      <c r="J112" s="38">
        <v>5</v>
      </c>
      <c r="K112" s="38"/>
      <c r="L112" s="38"/>
      <c r="M112" s="39"/>
      <c r="N112" s="112"/>
      <c r="O112" s="40" t="s">
        <v>561</v>
      </c>
      <c r="P112" s="41" t="s">
        <v>421</v>
      </c>
      <c r="Q112" s="42" t="s">
        <v>562</v>
      </c>
      <c r="R112" s="34">
        <v>2019</v>
      </c>
      <c r="S112" s="31">
        <v>43742</v>
      </c>
      <c r="T112" s="43" t="s">
        <v>51</v>
      </c>
      <c r="U112" s="44">
        <v>4842</v>
      </c>
    </row>
    <row r="113" spans="1:21" x14ac:dyDescent="0.25">
      <c r="A113" s="19">
        <f>SUBTOTAL(103,$B$4:B113)</f>
        <v>110</v>
      </c>
      <c r="B113" s="86" t="s">
        <v>492</v>
      </c>
      <c r="C113" s="21">
        <v>4375</v>
      </c>
      <c r="D113" s="22" t="s">
        <v>43</v>
      </c>
      <c r="E113" s="23" t="s">
        <v>493</v>
      </c>
      <c r="F113" s="24">
        <f t="shared" si="1"/>
        <v>1</v>
      </c>
      <c r="G113" s="82"/>
      <c r="H113" s="38"/>
      <c r="I113" s="38"/>
      <c r="J113" s="38"/>
      <c r="K113" s="38"/>
      <c r="L113" s="38">
        <v>1</v>
      </c>
      <c r="M113" s="39"/>
      <c r="N113" s="112"/>
      <c r="O113" s="40" t="s">
        <v>563</v>
      </c>
      <c r="P113" s="41" t="s">
        <v>564</v>
      </c>
      <c r="Q113" s="42" t="s">
        <v>565</v>
      </c>
      <c r="R113" s="34">
        <v>2000</v>
      </c>
      <c r="S113" s="31">
        <v>43742</v>
      </c>
      <c r="T113" s="43"/>
      <c r="U113" s="44">
        <v>4843</v>
      </c>
    </row>
    <row r="114" spans="1:21" ht="25.5" x14ac:dyDescent="0.25">
      <c r="A114" s="19">
        <f>SUBTOTAL(103,$B$4:B114)</f>
        <v>111</v>
      </c>
      <c r="B114" s="81" t="s">
        <v>494</v>
      </c>
      <c r="C114" s="21">
        <v>4376</v>
      </c>
      <c r="D114" s="22" t="s">
        <v>38</v>
      </c>
      <c r="E114" s="23" t="s">
        <v>495</v>
      </c>
      <c r="F114" s="24">
        <f t="shared" si="1"/>
        <v>10</v>
      </c>
      <c r="G114" s="82"/>
      <c r="H114" s="38"/>
      <c r="I114" s="38"/>
      <c r="J114" s="38"/>
      <c r="K114" s="38"/>
      <c r="L114" s="38">
        <v>10</v>
      </c>
      <c r="M114" s="39"/>
      <c r="N114" s="113"/>
      <c r="O114" s="40" t="s">
        <v>566</v>
      </c>
      <c r="P114" s="41" t="s">
        <v>399</v>
      </c>
      <c r="Q114" s="83" t="s">
        <v>567</v>
      </c>
      <c r="R114" s="34">
        <v>2016</v>
      </c>
      <c r="S114" s="31">
        <v>43742</v>
      </c>
      <c r="T114" s="43" t="s">
        <v>51</v>
      </c>
      <c r="U114" s="44">
        <v>4844</v>
      </c>
    </row>
    <row r="115" spans="1:21" ht="25.5" x14ac:dyDescent="0.25">
      <c r="A115" s="19">
        <f>SUBTOTAL(103,$B$4:B115)</f>
        <v>112</v>
      </c>
      <c r="B115" s="81" t="s">
        <v>496</v>
      </c>
      <c r="C115" s="21">
        <v>4377</v>
      </c>
      <c r="D115" s="22" t="s">
        <v>43</v>
      </c>
      <c r="E115" s="23" t="s">
        <v>497</v>
      </c>
      <c r="F115" s="24">
        <f t="shared" si="1"/>
        <v>2</v>
      </c>
      <c r="G115" s="82"/>
      <c r="H115" s="38"/>
      <c r="I115" s="38"/>
      <c r="J115" s="38">
        <v>1</v>
      </c>
      <c r="K115" s="38"/>
      <c r="L115" s="38">
        <v>1</v>
      </c>
      <c r="M115" s="39"/>
      <c r="N115" s="112"/>
      <c r="O115" s="40" t="s">
        <v>568</v>
      </c>
      <c r="P115" s="41" t="s">
        <v>569</v>
      </c>
      <c r="Q115" s="42" t="s">
        <v>570</v>
      </c>
      <c r="R115" s="34">
        <v>2008</v>
      </c>
      <c r="S115" s="31">
        <v>43742</v>
      </c>
      <c r="T115" s="43"/>
      <c r="U115" s="44">
        <v>14</v>
      </c>
    </row>
    <row r="116" spans="1:21" x14ac:dyDescent="0.25">
      <c r="A116" s="19">
        <f>SUBTOTAL(103,$B$4:B116)</f>
        <v>113</v>
      </c>
      <c r="B116" s="81" t="s">
        <v>498</v>
      </c>
      <c r="C116" s="21">
        <v>4378</v>
      </c>
      <c r="D116" s="22" t="s">
        <v>43</v>
      </c>
      <c r="E116" s="23" t="s">
        <v>499</v>
      </c>
      <c r="F116" s="24">
        <f t="shared" si="1"/>
        <v>5</v>
      </c>
      <c r="G116" s="82"/>
      <c r="H116" s="38"/>
      <c r="I116" s="38"/>
      <c r="J116" s="38"/>
      <c r="K116" s="38"/>
      <c r="L116" s="38">
        <v>5</v>
      </c>
      <c r="M116" s="39"/>
      <c r="N116" s="112"/>
      <c r="O116" s="40" t="s">
        <v>571</v>
      </c>
      <c r="P116" s="41" t="s">
        <v>572</v>
      </c>
      <c r="Q116" s="42" t="s">
        <v>573</v>
      </c>
      <c r="R116" s="34">
        <v>2001</v>
      </c>
      <c r="S116" s="31">
        <v>43742</v>
      </c>
      <c r="T116" s="43"/>
      <c r="U116" s="44">
        <v>4845</v>
      </c>
    </row>
    <row r="117" spans="1:21" x14ac:dyDescent="0.25">
      <c r="A117" s="19"/>
      <c r="B117" s="84"/>
      <c r="C117" s="21"/>
      <c r="D117" s="22"/>
      <c r="E117" s="23"/>
      <c r="F117" s="24"/>
      <c r="G117" s="82"/>
      <c r="H117" s="38"/>
      <c r="I117" s="38"/>
      <c r="J117" s="46"/>
      <c r="K117" s="38"/>
      <c r="L117" s="38"/>
      <c r="M117" s="39"/>
      <c r="N117" s="115"/>
      <c r="O117" s="40"/>
      <c r="P117" s="41"/>
      <c r="Q117" s="42"/>
      <c r="R117" s="116"/>
      <c r="S117" s="31"/>
      <c r="T117" s="43"/>
      <c r="U117" s="44"/>
    </row>
    <row r="118" spans="1:21" x14ac:dyDescent="0.25">
      <c r="A118" s="19"/>
      <c r="B118" s="84"/>
      <c r="C118" s="21"/>
      <c r="D118" s="22"/>
      <c r="E118" s="23"/>
      <c r="F118" s="114"/>
      <c r="G118" s="82"/>
      <c r="H118" s="38"/>
      <c r="I118" s="38"/>
      <c r="J118" s="46"/>
      <c r="K118" s="38"/>
      <c r="L118" s="38"/>
      <c r="M118" s="39"/>
      <c r="N118" s="115"/>
      <c r="O118" s="40"/>
      <c r="P118" s="41"/>
      <c r="Q118" s="42"/>
      <c r="R118" s="116"/>
      <c r="S118" s="31"/>
      <c r="T118" s="43"/>
      <c r="U118" s="44"/>
    </row>
    <row r="119" spans="1:21" x14ac:dyDescent="0.25">
      <c r="A119" s="34"/>
      <c r="B119" s="81"/>
      <c r="C119" s="34"/>
      <c r="D119" s="22"/>
      <c r="E119" s="91"/>
      <c r="F119" s="24"/>
      <c r="G119" s="82"/>
      <c r="H119" s="38"/>
      <c r="I119" s="38"/>
      <c r="J119" s="38"/>
      <c r="K119" s="38"/>
      <c r="L119" s="38"/>
      <c r="M119" s="39"/>
      <c r="N119" s="112"/>
      <c r="O119" s="40"/>
      <c r="P119" s="41"/>
      <c r="Q119" s="42"/>
      <c r="R119" s="34"/>
      <c r="S119" s="43"/>
      <c r="T119" s="43"/>
      <c r="U119" s="44"/>
    </row>
    <row r="120" spans="1:21" ht="24.75" customHeight="1" x14ac:dyDescent="0.25">
      <c r="A120" s="92"/>
      <c r="B120" s="93"/>
      <c r="C120" s="92"/>
      <c r="D120" s="94"/>
      <c r="E120" s="95"/>
      <c r="F120" s="96">
        <f>SUMPRODUCT(F4:F116)</f>
        <v>2995</v>
      </c>
      <c r="G120" s="96">
        <f t="shared" ref="G120:N120" si="2">SUBTOTAL(9,G4:G119)</f>
        <v>0</v>
      </c>
      <c r="H120" s="96">
        <f t="shared" si="2"/>
        <v>156</v>
      </c>
      <c r="I120" s="96">
        <f t="shared" si="2"/>
        <v>117</v>
      </c>
      <c r="J120" s="96">
        <f t="shared" si="2"/>
        <v>334</v>
      </c>
      <c r="K120" s="96">
        <f t="shared" si="2"/>
        <v>391</v>
      </c>
      <c r="L120" s="96">
        <f t="shared" si="2"/>
        <v>1997</v>
      </c>
      <c r="M120" s="96">
        <f t="shared" si="2"/>
        <v>425</v>
      </c>
      <c r="N120" s="96">
        <f t="shared" si="2"/>
        <v>475</v>
      </c>
      <c r="O120" s="92"/>
      <c r="P120" s="92"/>
      <c r="Q120" s="97"/>
      <c r="R120" s="92"/>
      <c r="S120" s="98"/>
      <c r="T120" s="99">
        <f>COUNTA(T4:T119)</f>
        <v>28</v>
      </c>
      <c r="U120" s="100">
        <f>SUBTOTAL(104,U4:U119)</f>
        <v>4845</v>
      </c>
    </row>
    <row r="122" spans="1:21" ht="25.5" x14ac:dyDescent="0.25">
      <c r="B122" s="1" t="s">
        <v>34</v>
      </c>
      <c r="C122" s="10">
        <f>COUNTIF($D$4:D119,"PV")</f>
        <v>46</v>
      </c>
    </row>
    <row r="123" spans="1:21" ht="25.5" x14ac:dyDescent="0.25">
      <c r="B123" s="1" t="s">
        <v>35</v>
      </c>
      <c r="C123" s="10">
        <f>COUNTIF($D$4:D119,"TB")</f>
        <v>67</v>
      </c>
    </row>
    <row r="124" spans="1:21" ht="25.5" x14ac:dyDescent="0.25">
      <c r="B124" s="1" t="s">
        <v>36</v>
      </c>
      <c r="C124" s="10">
        <f>T120</f>
        <v>28</v>
      </c>
      <c r="D124" s="102"/>
    </row>
    <row r="125" spans="1:21" x14ac:dyDescent="0.25">
      <c r="A125" s="12"/>
      <c r="B125" s="12"/>
      <c r="C125" s="12"/>
      <c r="D125" s="12"/>
      <c r="F125" s="12"/>
    </row>
    <row r="126" spans="1:21" x14ac:dyDescent="0.25">
      <c r="A126" s="12"/>
      <c r="B126" s="3" t="s">
        <v>24</v>
      </c>
      <c r="C126" s="8">
        <f>SUMPRODUCT(C127:C131)</f>
        <v>113</v>
      </c>
      <c r="D126" s="103" t="str">
        <f>IF(SUM(C122:C123)=C126,"ĐÚNG","SAI")</f>
        <v>ĐÚNG</v>
      </c>
      <c r="E126" s="104" t="s">
        <v>8</v>
      </c>
      <c r="F126" s="105">
        <f ca="1">SUM(F127:F132)</f>
        <v>2995</v>
      </c>
      <c r="G126" s="103" t="str">
        <f ca="1">IF(SUM(F127:F132)=F120,"ĐÚNG","SAI")</f>
        <v>ĐÚNG</v>
      </c>
      <c r="R126" s="14"/>
      <c r="U126" s="11"/>
    </row>
    <row r="127" spans="1:21" x14ac:dyDescent="0.25">
      <c r="A127" s="12"/>
      <c r="B127" s="4" t="s">
        <v>25</v>
      </c>
      <c r="C127" s="9">
        <f>SUMPRODUCT(COUNTIF(U4:U119,"&lt;=9999")-COUNTIF(U4:U119,"&lt;=4037"))</f>
        <v>55</v>
      </c>
      <c r="D127" s="12"/>
      <c r="E127" s="106" t="s">
        <v>1</v>
      </c>
      <c r="F127" s="107">
        <f ca="1">SUMPRODUCT(SUBTOTAL(9,OFFSET($G$4:G119,ROW($G$4:G119)-ROW($G$4),0,1)))</f>
        <v>0</v>
      </c>
      <c r="R127" s="14"/>
      <c r="U127" s="11"/>
    </row>
    <row r="128" spans="1:21" x14ac:dyDescent="0.25">
      <c r="A128" s="12"/>
      <c r="B128" s="4" t="s">
        <v>26</v>
      </c>
      <c r="C128" s="9">
        <f>SUMPRODUCT(COUNTIF(U4:U119,"&lt;=4037")-COUNTIF(U4:U119,"&lt;=3211"))</f>
        <v>12</v>
      </c>
      <c r="D128" s="12"/>
      <c r="E128" s="106" t="s">
        <v>2</v>
      </c>
      <c r="F128" s="107">
        <f ca="1">SUMPRODUCT(SUBTOTAL(9,OFFSET($H$4:H119,ROW($H$4:H119)-ROW($H$4),0,1)))</f>
        <v>156</v>
      </c>
    </row>
    <row r="129" spans="1:6" x14ac:dyDescent="0.25">
      <c r="A129" s="12"/>
      <c r="B129" s="4" t="s">
        <v>27</v>
      </c>
      <c r="C129" s="9">
        <f>SUMPRODUCT(COUNTIF(U4:U119,"&lt;=3211")-COUNTIF(U4:U119,"&lt;=2157"))</f>
        <v>11</v>
      </c>
      <c r="D129" s="12"/>
      <c r="E129" s="106" t="s">
        <v>3</v>
      </c>
      <c r="F129" s="107">
        <f ca="1">SUMPRODUCT(SUBTOTAL(9,OFFSET($I$4:I119,ROW($I$4:I119)-ROW($I$4),0,1)))</f>
        <v>117</v>
      </c>
    </row>
    <row r="130" spans="1:6" x14ac:dyDescent="0.25">
      <c r="A130" s="12"/>
      <c r="B130" s="4" t="s">
        <v>28</v>
      </c>
      <c r="C130" s="9">
        <f>SUMPRODUCT(COUNTIF(U4:U119,"&lt;=2157")-COUNTIF(U4:U119,"&lt;=1170"))</f>
        <v>12</v>
      </c>
      <c r="D130" s="12"/>
      <c r="E130" s="106" t="s">
        <v>4</v>
      </c>
      <c r="F130" s="107">
        <f ca="1">SUMPRODUCT(SUBTOTAL(9,OFFSET($J$4:J119,ROW($J$4:J119)-ROW($J$4),0,1)))</f>
        <v>334</v>
      </c>
    </row>
    <row r="131" spans="1:6" x14ac:dyDescent="0.25">
      <c r="A131" s="12"/>
      <c r="B131" s="4" t="s">
        <v>29</v>
      </c>
      <c r="C131" s="9">
        <f>COUNTIF(U4:U119,"&lt;=1170")</f>
        <v>23</v>
      </c>
      <c r="D131" s="12"/>
      <c r="E131" s="106" t="s">
        <v>6</v>
      </c>
      <c r="F131" s="107">
        <f ca="1">SUMPRODUCT(SUBTOTAL(9,OFFSET($K$4:K119,ROW($K$4:K119)-ROW($K$4),0,1)))</f>
        <v>391</v>
      </c>
    </row>
    <row r="132" spans="1:6" x14ac:dyDescent="0.25">
      <c r="A132" s="12"/>
      <c r="B132" s="5" t="s">
        <v>30</v>
      </c>
      <c r="C132" s="6">
        <v>4037</v>
      </c>
      <c r="D132" s="12"/>
      <c r="E132" s="106" t="s">
        <v>7</v>
      </c>
      <c r="F132" s="107">
        <f ca="1">SUMPRODUCT(SUBTOTAL(9,OFFSET($L$4:L119,ROW($L$4:L119)-ROW($L$4),0,1)))</f>
        <v>1997</v>
      </c>
    </row>
    <row r="133" spans="1:6" x14ac:dyDescent="0.25">
      <c r="A133" s="12"/>
      <c r="B133" s="5" t="s">
        <v>31</v>
      </c>
      <c r="C133" s="6">
        <v>3211</v>
      </c>
      <c r="D133" s="12"/>
      <c r="E133" s="108" t="s">
        <v>19</v>
      </c>
      <c r="F133" s="109">
        <f ca="1">SUMPRODUCT(SUBTOTAL(9,OFFSET($M$4:M119,ROW($M$4:M119)-ROW($M$4),0,1)))</f>
        <v>425</v>
      </c>
    </row>
    <row r="134" spans="1:6" x14ac:dyDescent="0.25">
      <c r="A134" s="12"/>
      <c r="B134" s="7" t="s">
        <v>32</v>
      </c>
      <c r="C134" s="6">
        <v>2157</v>
      </c>
      <c r="D134" s="12"/>
      <c r="E134" s="108" t="s">
        <v>5</v>
      </c>
      <c r="F134" s="109">
        <f ca="1">SUMPRODUCT(SUBTOTAL(9,OFFSET($N$4:N119,ROW($N$4:N119)-ROW($N$4),0,1)))</f>
        <v>475</v>
      </c>
    </row>
    <row r="135" spans="1:6" x14ac:dyDescent="0.25">
      <c r="A135" s="12"/>
      <c r="B135" s="7" t="s">
        <v>33</v>
      </c>
      <c r="C135" s="6">
        <v>1170</v>
      </c>
      <c r="D135" s="12"/>
    </row>
    <row r="136" spans="1:6" x14ac:dyDescent="0.25">
      <c r="A136" s="12"/>
      <c r="D136" s="12"/>
    </row>
    <row r="137" spans="1:6" x14ac:dyDescent="0.25">
      <c r="A137" s="12"/>
      <c r="D137" s="12"/>
    </row>
    <row r="138" spans="1:6" x14ac:dyDescent="0.25">
      <c r="A138" s="12"/>
    </row>
    <row r="139" spans="1:6" x14ac:dyDescent="0.25">
      <c r="A139" s="12"/>
    </row>
    <row r="140" spans="1:6" x14ac:dyDescent="0.25">
      <c r="A140" s="12"/>
      <c r="D140" s="12"/>
      <c r="F140" s="12"/>
    </row>
    <row r="141" spans="1:6" x14ac:dyDescent="0.25">
      <c r="A141" s="12"/>
      <c r="D141" s="12"/>
    </row>
    <row r="142" spans="1:6" x14ac:dyDescent="0.25">
      <c r="A142" s="12"/>
      <c r="D142" s="12"/>
    </row>
    <row r="143" spans="1:6" x14ac:dyDescent="0.25">
      <c r="A143" s="12"/>
      <c r="D143" s="12"/>
    </row>
    <row r="144" spans="1:6" x14ac:dyDescent="0.25">
      <c r="A144" s="12"/>
    </row>
    <row r="145" spans="1:1" x14ac:dyDescent="0.25">
      <c r="A145" s="12"/>
    </row>
    <row r="146" spans="1:1" x14ac:dyDescent="0.25">
      <c r="A146" s="12"/>
    </row>
  </sheetData>
  <autoFilter ref="A3:U119" xr:uid="{00000000-0009-0000-0000-000000000000}"/>
  <mergeCells count="1">
    <mergeCell ref="A1:N1"/>
  </mergeCells>
  <phoneticPr fontId="19" type="noConversion"/>
  <conditionalFormatting sqref="B119">
    <cfRule type="duplicateValues" dxfId="580" priority="1792"/>
  </conditionalFormatting>
  <conditionalFormatting sqref="U120:U1048576 U1:U3">
    <cfRule type="duplicateValues" dxfId="579" priority="1902"/>
  </conditionalFormatting>
  <conditionalFormatting sqref="U120:U1048576">
    <cfRule type="duplicateValues" dxfId="578" priority="1907"/>
  </conditionalFormatting>
  <conditionalFormatting sqref="U120">
    <cfRule type="duplicateValues" dxfId="577" priority="1970"/>
  </conditionalFormatting>
  <conditionalFormatting sqref="B119:B1048576 B1:B3">
    <cfRule type="duplicateValues" dxfId="576" priority="824"/>
  </conditionalFormatting>
  <conditionalFormatting sqref="U120:U1048576 U1:U3">
    <cfRule type="duplicateValues" dxfId="575" priority="1988"/>
    <cfRule type="duplicateValues" dxfId="574" priority="1989"/>
    <cfRule type="duplicateValues" dxfId="573" priority="1990"/>
  </conditionalFormatting>
  <conditionalFormatting sqref="B119:B1048576 B1:B3 B34:B37 B42">
    <cfRule type="duplicateValues" dxfId="572" priority="735"/>
  </conditionalFormatting>
  <conditionalFormatting sqref="B7">
    <cfRule type="duplicateValues" dxfId="571" priority="677"/>
  </conditionalFormatting>
  <conditionalFormatting sqref="B7">
    <cfRule type="duplicateValues" dxfId="570" priority="676"/>
  </conditionalFormatting>
  <conditionalFormatting sqref="B11">
    <cfRule type="duplicateValues" dxfId="569" priority="675"/>
  </conditionalFormatting>
  <conditionalFormatting sqref="B15">
    <cfRule type="duplicateValues" dxfId="568" priority="674"/>
  </conditionalFormatting>
  <conditionalFormatting sqref="B15">
    <cfRule type="duplicateValues" dxfId="567" priority="673"/>
  </conditionalFormatting>
  <conditionalFormatting sqref="B16">
    <cfRule type="duplicateValues" dxfId="566" priority="672"/>
  </conditionalFormatting>
  <conditionalFormatting sqref="B16">
    <cfRule type="duplicateValues" dxfId="565" priority="671"/>
  </conditionalFormatting>
  <conditionalFormatting sqref="B17">
    <cfRule type="duplicateValues" dxfId="564" priority="670"/>
  </conditionalFormatting>
  <conditionalFormatting sqref="B17">
    <cfRule type="duplicateValues" dxfId="563" priority="669"/>
  </conditionalFormatting>
  <conditionalFormatting sqref="B17">
    <cfRule type="duplicateValues" dxfId="562" priority="668"/>
  </conditionalFormatting>
  <conditionalFormatting sqref="B19">
    <cfRule type="duplicateValues" dxfId="561" priority="667"/>
  </conditionalFormatting>
  <conditionalFormatting sqref="B19">
    <cfRule type="duplicateValues" dxfId="560" priority="666"/>
  </conditionalFormatting>
  <conditionalFormatting sqref="B19">
    <cfRule type="duplicateValues" dxfId="559" priority="665"/>
  </conditionalFormatting>
  <conditionalFormatting sqref="B19">
    <cfRule type="duplicateValues" dxfId="558" priority="664"/>
  </conditionalFormatting>
  <conditionalFormatting sqref="B20">
    <cfRule type="duplicateValues" dxfId="557" priority="663"/>
  </conditionalFormatting>
  <conditionalFormatting sqref="B20">
    <cfRule type="duplicateValues" dxfId="556" priority="662"/>
  </conditionalFormatting>
  <conditionalFormatting sqref="B21">
    <cfRule type="duplicateValues" dxfId="555" priority="661"/>
  </conditionalFormatting>
  <conditionalFormatting sqref="B21">
    <cfRule type="duplicateValues" dxfId="554" priority="660"/>
  </conditionalFormatting>
  <conditionalFormatting sqref="B21">
    <cfRule type="duplicateValues" dxfId="553" priority="659"/>
  </conditionalFormatting>
  <conditionalFormatting sqref="B21">
    <cfRule type="duplicateValues" dxfId="552" priority="658"/>
  </conditionalFormatting>
  <conditionalFormatting sqref="B22">
    <cfRule type="duplicateValues" dxfId="551" priority="657"/>
  </conditionalFormatting>
  <conditionalFormatting sqref="B22">
    <cfRule type="duplicateValues" dxfId="550" priority="656"/>
  </conditionalFormatting>
  <conditionalFormatting sqref="B23">
    <cfRule type="duplicateValues" dxfId="549" priority="655"/>
  </conditionalFormatting>
  <conditionalFormatting sqref="B23">
    <cfRule type="duplicateValues" dxfId="548" priority="654"/>
  </conditionalFormatting>
  <conditionalFormatting sqref="B24">
    <cfRule type="duplicateValues" dxfId="547" priority="653"/>
  </conditionalFormatting>
  <conditionalFormatting sqref="B24">
    <cfRule type="duplicateValues" dxfId="546" priority="652"/>
  </conditionalFormatting>
  <conditionalFormatting sqref="B25">
    <cfRule type="duplicateValues" dxfId="545" priority="651"/>
  </conditionalFormatting>
  <conditionalFormatting sqref="B25">
    <cfRule type="duplicateValues" dxfId="544" priority="650"/>
  </conditionalFormatting>
  <conditionalFormatting sqref="B25">
    <cfRule type="duplicateValues" dxfId="543" priority="649"/>
  </conditionalFormatting>
  <conditionalFormatting sqref="B25">
    <cfRule type="duplicateValues" dxfId="542" priority="648"/>
  </conditionalFormatting>
  <conditionalFormatting sqref="B26">
    <cfRule type="duplicateValues" dxfId="541" priority="647"/>
  </conditionalFormatting>
  <conditionalFormatting sqref="B26">
    <cfRule type="duplicateValues" dxfId="540" priority="646"/>
  </conditionalFormatting>
  <conditionalFormatting sqref="B27">
    <cfRule type="duplicateValues" dxfId="539" priority="645"/>
  </conditionalFormatting>
  <conditionalFormatting sqref="B27">
    <cfRule type="duplicateValues" dxfId="538" priority="644"/>
  </conditionalFormatting>
  <conditionalFormatting sqref="B29">
    <cfRule type="duplicateValues" dxfId="537" priority="643"/>
  </conditionalFormatting>
  <conditionalFormatting sqref="B29">
    <cfRule type="duplicateValues" dxfId="536" priority="642"/>
  </conditionalFormatting>
  <conditionalFormatting sqref="B30">
    <cfRule type="duplicateValues" dxfId="535" priority="639"/>
  </conditionalFormatting>
  <conditionalFormatting sqref="B30">
    <cfRule type="duplicateValues" dxfId="534" priority="638"/>
  </conditionalFormatting>
  <conditionalFormatting sqref="B31">
    <cfRule type="duplicateValues" dxfId="533" priority="637"/>
  </conditionalFormatting>
  <conditionalFormatting sqref="B31">
    <cfRule type="duplicateValues" dxfId="532" priority="636"/>
  </conditionalFormatting>
  <conditionalFormatting sqref="B33">
    <cfRule type="duplicateValues" dxfId="531" priority="631"/>
  </conditionalFormatting>
  <conditionalFormatting sqref="B33">
    <cfRule type="duplicateValues" dxfId="530" priority="630"/>
  </conditionalFormatting>
  <conditionalFormatting sqref="B33">
    <cfRule type="duplicateValues" dxfId="529" priority="629"/>
  </conditionalFormatting>
  <conditionalFormatting sqref="B33">
    <cfRule type="duplicateValues" dxfId="528" priority="628"/>
  </conditionalFormatting>
  <conditionalFormatting sqref="B39">
    <cfRule type="duplicateValues" dxfId="527" priority="601"/>
  </conditionalFormatting>
  <conditionalFormatting sqref="B39">
    <cfRule type="duplicateValues" dxfId="526" priority="600"/>
  </conditionalFormatting>
  <conditionalFormatting sqref="B119:B1048576 B1:B39 B42">
    <cfRule type="duplicateValues" dxfId="525" priority="593"/>
  </conditionalFormatting>
  <conditionalFormatting sqref="B40">
    <cfRule type="duplicateValues" dxfId="524" priority="590"/>
  </conditionalFormatting>
  <conditionalFormatting sqref="B40">
    <cfRule type="duplicateValues" dxfId="523" priority="589"/>
  </conditionalFormatting>
  <conditionalFormatting sqref="B41">
    <cfRule type="duplicateValues" dxfId="522" priority="580"/>
  </conditionalFormatting>
  <conditionalFormatting sqref="B41">
    <cfRule type="duplicateValues" dxfId="521" priority="579"/>
  </conditionalFormatting>
  <conditionalFormatting sqref="B43">
    <cfRule type="duplicateValues" dxfId="520" priority="574"/>
  </conditionalFormatting>
  <conditionalFormatting sqref="B43">
    <cfRule type="duplicateValues" dxfId="519" priority="573"/>
  </conditionalFormatting>
  <conditionalFormatting sqref="B42 B34:B37">
    <cfRule type="duplicateValues" dxfId="518" priority="2070"/>
  </conditionalFormatting>
  <conditionalFormatting sqref="B42 B34:B37">
    <cfRule type="duplicateValues" dxfId="517" priority="2076"/>
  </conditionalFormatting>
  <conditionalFormatting sqref="U1:U43 U94:U103 U105 U107:U113 U115:U1048576">
    <cfRule type="duplicateValues" dxfId="516" priority="572"/>
  </conditionalFormatting>
  <conditionalFormatting sqref="B76:B77">
    <cfRule type="duplicateValues" dxfId="515" priority="564"/>
  </conditionalFormatting>
  <conditionalFormatting sqref="B76:B77">
    <cfRule type="duplicateValues" dxfId="514" priority="563"/>
  </conditionalFormatting>
  <conditionalFormatting sqref="B76:B77 B46:B47 B49:B50 B68:B69 B71:B73">
    <cfRule type="duplicateValues" dxfId="513" priority="562"/>
  </conditionalFormatting>
  <conditionalFormatting sqref="B48">
    <cfRule type="duplicateValues" dxfId="512" priority="561"/>
  </conditionalFormatting>
  <conditionalFormatting sqref="B48">
    <cfRule type="duplicateValues" dxfId="511" priority="560"/>
  </conditionalFormatting>
  <conditionalFormatting sqref="B48">
    <cfRule type="duplicateValues" dxfId="510" priority="559"/>
  </conditionalFormatting>
  <conditionalFormatting sqref="B48">
    <cfRule type="duplicateValues" dxfId="509" priority="558"/>
  </conditionalFormatting>
  <conditionalFormatting sqref="B51">
    <cfRule type="duplicateValues" dxfId="508" priority="557"/>
  </conditionalFormatting>
  <conditionalFormatting sqref="B51">
    <cfRule type="duplicateValues" dxfId="507" priority="556"/>
  </conditionalFormatting>
  <conditionalFormatting sqref="B51">
    <cfRule type="duplicateValues" dxfId="506" priority="555"/>
  </conditionalFormatting>
  <conditionalFormatting sqref="B51">
    <cfRule type="duplicateValues" dxfId="505" priority="554"/>
  </conditionalFormatting>
  <conditionalFormatting sqref="B53">
    <cfRule type="duplicateValues" dxfId="504" priority="553"/>
  </conditionalFormatting>
  <conditionalFormatting sqref="B53">
    <cfRule type="duplicateValues" dxfId="503" priority="552"/>
  </conditionalFormatting>
  <conditionalFormatting sqref="B54">
    <cfRule type="duplicateValues" dxfId="502" priority="551"/>
  </conditionalFormatting>
  <conditionalFormatting sqref="B54">
    <cfRule type="duplicateValues" dxfId="501" priority="550"/>
  </conditionalFormatting>
  <conditionalFormatting sqref="B55">
    <cfRule type="duplicateValues" dxfId="500" priority="549"/>
  </conditionalFormatting>
  <conditionalFormatting sqref="B55">
    <cfRule type="duplicateValues" dxfId="499" priority="548"/>
  </conditionalFormatting>
  <conditionalFormatting sqref="B57">
    <cfRule type="duplicateValues" dxfId="498" priority="547"/>
  </conditionalFormatting>
  <conditionalFormatting sqref="B57">
    <cfRule type="duplicateValues" dxfId="497" priority="546"/>
  </conditionalFormatting>
  <conditionalFormatting sqref="B58">
    <cfRule type="duplicateValues" dxfId="496" priority="545"/>
  </conditionalFormatting>
  <conditionalFormatting sqref="B58">
    <cfRule type="duplicateValues" dxfId="495" priority="544"/>
  </conditionalFormatting>
  <conditionalFormatting sqref="B59">
    <cfRule type="duplicateValues" dxfId="494" priority="543"/>
  </conditionalFormatting>
  <conditionalFormatting sqref="B59">
    <cfRule type="duplicateValues" dxfId="493" priority="542"/>
  </conditionalFormatting>
  <conditionalFormatting sqref="B59">
    <cfRule type="duplicateValues" dxfId="492" priority="541"/>
  </conditionalFormatting>
  <conditionalFormatting sqref="B59">
    <cfRule type="duplicateValues" dxfId="491" priority="540"/>
  </conditionalFormatting>
  <conditionalFormatting sqref="B60">
    <cfRule type="duplicateValues" dxfId="490" priority="539"/>
  </conditionalFormatting>
  <conditionalFormatting sqref="B60">
    <cfRule type="duplicateValues" dxfId="489" priority="538"/>
  </conditionalFormatting>
  <conditionalFormatting sqref="B62">
    <cfRule type="duplicateValues" dxfId="488" priority="537"/>
  </conditionalFormatting>
  <conditionalFormatting sqref="B62">
    <cfRule type="duplicateValues" dxfId="487" priority="536"/>
  </conditionalFormatting>
  <conditionalFormatting sqref="B64">
    <cfRule type="duplicateValues" dxfId="486" priority="535"/>
  </conditionalFormatting>
  <conditionalFormatting sqref="B64">
    <cfRule type="duplicateValues" dxfId="485" priority="534"/>
  </conditionalFormatting>
  <conditionalFormatting sqref="B65">
    <cfRule type="duplicateValues" dxfId="484" priority="533"/>
  </conditionalFormatting>
  <conditionalFormatting sqref="B65">
    <cfRule type="duplicateValues" dxfId="483" priority="532"/>
  </conditionalFormatting>
  <conditionalFormatting sqref="B76:B77 B44:B55 B64:B65 B57:B62 B68:B69 B71:B73">
    <cfRule type="duplicateValues" dxfId="482" priority="531"/>
  </conditionalFormatting>
  <conditionalFormatting sqref="B66">
    <cfRule type="duplicateValues" dxfId="481" priority="530"/>
  </conditionalFormatting>
  <conditionalFormatting sqref="B66">
    <cfRule type="duplicateValues" dxfId="480" priority="529"/>
  </conditionalFormatting>
  <conditionalFormatting sqref="B63">
    <cfRule type="duplicateValues" dxfId="479" priority="528"/>
  </conditionalFormatting>
  <conditionalFormatting sqref="B63">
    <cfRule type="duplicateValues" dxfId="478" priority="527"/>
  </conditionalFormatting>
  <conditionalFormatting sqref="B56">
    <cfRule type="duplicateValues" dxfId="477" priority="526"/>
  </conditionalFormatting>
  <conditionalFormatting sqref="B56">
    <cfRule type="duplicateValues" dxfId="476" priority="525"/>
  </conditionalFormatting>
  <conditionalFormatting sqref="B67">
    <cfRule type="duplicateValues" dxfId="475" priority="524"/>
  </conditionalFormatting>
  <conditionalFormatting sqref="B67">
    <cfRule type="duplicateValues" dxfId="474" priority="523"/>
  </conditionalFormatting>
  <conditionalFormatting sqref="B70">
    <cfRule type="duplicateValues" dxfId="473" priority="522"/>
  </conditionalFormatting>
  <conditionalFormatting sqref="B70">
    <cfRule type="duplicateValues" dxfId="472" priority="521"/>
  </conditionalFormatting>
  <conditionalFormatting sqref="B74">
    <cfRule type="duplicateValues" dxfId="471" priority="520"/>
  </conditionalFormatting>
  <conditionalFormatting sqref="B74">
    <cfRule type="duplicateValues" dxfId="470" priority="519"/>
  </conditionalFormatting>
  <conditionalFormatting sqref="B75">
    <cfRule type="duplicateValues" dxfId="469" priority="518"/>
  </conditionalFormatting>
  <conditionalFormatting sqref="B75">
    <cfRule type="duplicateValues" dxfId="468" priority="517"/>
  </conditionalFormatting>
  <conditionalFormatting sqref="B71:B73 B46:B47 B49:B50 B68:B69">
    <cfRule type="duplicateValues" dxfId="467" priority="565"/>
  </conditionalFormatting>
  <conditionalFormatting sqref="B71:B73 B46:B47 B49:B50 B68:B69">
    <cfRule type="duplicateValues" dxfId="466" priority="566"/>
  </conditionalFormatting>
  <conditionalFormatting sqref="U44:U77">
    <cfRule type="duplicateValues" dxfId="465" priority="567"/>
  </conditionalFormatting>
  <conditionalFormatting sqref="U44:U77">
    <cfRule type="duplicateValues" dxfId="464" priority="568"/>
  </conditionalFormatting>
  <conditionalFormatting sqref="U44:U77">
    <cfRule type="duplicateValues" dxfId="463" priority="569"/>
    <cfRule type="duplicateValues" dxfId="462" priority="570"/>
    <cfRule type="duplicateValues" dxfId="461" priority="571"/>
  </conditionalFormatting>
  <conditionalFormatting sqref="U44:U77">
    <cfRule type="duplicateValues" dxfId="460" priority="516"/>
  </conditionalFormatting>
  <conditionalFormatting sqref="U1:U77 U94:U103 U105 U107:U113 U115:U1048576">
    <cfRule type="duplicateValues" dxfId="459" priority="515"/>
  </conditionalFormatting>
  <conditionalFormatting sqref="B78">
    <cfRule type="duplicateValues" dxfId="458" priority="514"/>
  </conditionalFormatting>
  <conditionalFormatting sqref="B78">
    <cfRule type="duplicateValues" dxfId="457" priority="513"/>
  </conditionalFormatting>
  <conditionalFormatting sqref="U78">
    <cfRule type="duplicateValues" dxfId="456" priority="506"/>
  </conditionalFormatting>
  <conditionalFormatting sqref="U78">
    <cfRule type="duplicateValues" dxfId="455" priority="507"/>
  </conditionalFormatting>
  <conditionalFormatting sqref="U78">
    <cfRule type="duplicateValues" dxfId="454" priority="508"/>
    <cfRule type="duplicateValues" dxfId="453" priority="509"/>
    <cfRule type="duplicateValues" dxfId="452" priority="510"/>
  </conditionalFormatting>
  <conditionalFormatting sqref="U78">
    <cfRule type="duplicateValues" dxfId="451" priority="511"/>
  </conditionalFormatting>
  <conditionalFormatting sqref="U78">
    <cfRule type="duplicateValues" dxfId="450" priority="512"/>
  </conditionalFormatting>
  <conditionalFormatting sqref="U78">
    <cfRule type="duplicateValues" dxfId="449" priority="505"/>
  </conditionalFormatting>
  <conditionalFormatting sqref="U78">
    <cfRule type="duplicateValues" dxfId="448" priority="500"/>
    <cfRule type="duplicateValues" dxfId="447" priority="501"/>
    <cfRule type="duplicateValues" dxfId="446" priority="502"/>
    <cfRule type="duplicateValues" dxfId="445" priority="503"/>
    <cfRule type="duplicateValues" dxfId="444" priority="504"/>
  </conditionalFormatting>
  <conditionalFormatting sqref="U78">
    <cfRule type="duplicateValues" dxfId="443" priority="495"/>
    <cfRule type="duplicateValues" dxfId="442" priority="496"/>
    <cfRule type="duplicateValues" dxfId="441" priority="497"/>
    <cfRule type="duplicateValues" dxfId="440" priority="498"/>
    <cfRule type="duplicateValues" dxfId="439" priority="499"/>
  </conditionalFormatting>
  <conditionalFormatting sqref="B79">
    <cfRule type="duplicateValues" dxfId="438" priority="494"/>
  </conditionalFormatting>
  <conditionalFormatting sqref="B79">
    <cfRule type="duplicateValues" dxfId="437" priority="493"/>
  </conditionalFormatting>
  <conditionalFormatting sqref="U79">
    <cfRule type="duplicateValues" dxfId="436" priority="488"/>
  </conditionalFormatting>
  <conditionalFormatting sqref="U79">
    <cfRule type="duplicateValues" dxfId="435" priority="489"/>
  </conditionalFormatting>
  <conditionalFormatting sqref="U79">
    <cfRule type="duplicateValues" dxfId="434" priority="490"/>
    <cfRule type="duplicateValues" dxfId="433" priority="491"/>
    <cfRule type="duplicateValues" dxfId="432" priority="492"/>
  </conditionalFormatting>
  <conditionalFormatting sqref="U79">
    <cfRule type="duplicateValues" dxfId="431" priority="487"/>
  </conditionalFormatting>
  <conditionalFormatting sqref="U79">
    <cfRule type="duplicateValues" dxfId="430" priority="482"/>
    <cfRule type="duplicateValues" dxfId="429" priority="483"/>
    <cfRule type="duplicateValues" dxfId="428" priority="484"/>
    <cfRule type="duplicateValues" dxfId="427" priority="485"/>
    <cfRule type="duplicateValues" dxfId="426" priority="486"/>
  </conditionalFormatting>
  <conditionalFormatting sqref="U79">
    <cfRule type="duplicateValues" dxfId="425" priority="477"/>
    <cfRule type="duplicateValues" dxfId="424" priority="478"/>
    <cfRule type="duplicateValues" dxfId="423" priority="479"/>
    <cfRule type="duplicateValues" dxfId="422" priority="480"/>
    <cfRule type="duplicateValues" dxfId="421" priority="481"/>
  </conditionalFormatting>
  <conditionalFormatting sqref="B80">
    <cfRule type="duplicateValues" dxfId="420" priority="475"/>
  </conditionalFormatting>
  <conditionalFormatting sqref="B80">
    <cfRule type="duplicateValues" dxfId="419" priority="474"/>
  </conditionalFormatting>
  <conditionalFormatting sqref="B80">
    <cfRule type="duplicateValues" dxfId="418" priority="476"/>
  </conditionalFormatting>
  <conditionalFormatting sqref="B80">
    <cfRule type="duplicateValues" dxfId="417" priority="473"/>
  </conditionalFormatting>
  <conditionalFormatting sqref="U80">
    <cfRule type="duplicateValues" dxfId="416" priority="467"/>
  </conditionalFormatting>
  <conditionalFormatting sqref="U80">
    <cfRule type="duplicateValues" dxfId="415" priority="468"/>
  </conditionalFormatting>
  <conditionalFormatting sqref="U80">
    <cfRule type="duplicateValues" dxfId="414" priority="469"/>
  </conditionalFormatting>
  <conditionalFormatting sqref="U80">
    <cfRule type="duplicateValues" dxfId="413" priority="470"/>
    <cfRule type="duplicateValues" dxfId="412" priority="471"/>
    <cfRule type="duplicateValues" dxfId="411" priority="472"/>
  </conditionalFormatting>
  <conditionalFormatting sqref="U80">
    <cfRule type="duplicateValues" dxfId="410" priority="466"/>
  </conditionalFormatting>
  <conditionalFormatting sqref="U80">
    <cfRule type="duplicateValues" dxfId="409" priority="461"/>
    <cfRule type="duplicateValues" dxfId="408" priority="462"/>
    <cfRule type="duplicateValues" dxfId="407" priority="463"/>
    <cfRule type="duplicateValues" dxfId="406" priority="464"/>
    <cfRule type="duplicateValues" dxfId="405" priority="465"/>
  </conditionalFormatting>
  <conditionalFormatting sqref="U80">
    <cfRule type="duplicateValues" dxfId="404" priority="456"/>
    <cfRule type="duplicateValues" dxfId="403" priority="457"/>
    <cfRule type="duplicateValues" dxfId="402" priority="458"/>
    <cfRule type="duplicateValues" dxfId="401" priority="459"/>
    <cfRule type="duplicateValues" dxfId="400" priority="460"/>
  </conditionalFormatting>
  <conditionalFormatting sqref="B81">
    <cfRule type="duplicateValues" dxfId="399" priority="455"/>
  </conditionalFormatting>
  <conditionalFormatting sqref="U81">
    <cfRule type="duplicateValues" dxfId="398" priority="449"/>
    <cfRule type="duplicateValues" dxfId="397" priority="450"/>
    <cfRule type="duplicateValues" dxfId="396" priority="451"/>
  </conditionalFormatting>
  <conditionalFormatting sqref="U81">
    <cfRule type="duplicateValues" dxfId="395" priority="452"/>
  </conditionalFormatting>
  <conditionalFormatting sqref="U81">
    <cfRule type="duplicateValues" dxfId="394" priority="448"/>
  </conditionalFormatting>
  <conditionalFormatting sqref="U81">
    <cfRule type="duplicateValues" dxfId="393" priority="447"/>
  </conditionalFormatting>
  <conditionalFormatting sqref="U81">
    <cfRule type="duplicateValues" dxfId="392" priority="453"/>
  </conditionalFormatting>
  <conditionalFormatting sqref="U81">
    <cfRule type="duplicateValues" dxfId="391" priority="454"/>
  </conditionalFormatting>
  <conditionalFormatting sqref="U81">
    <cfRule type="duplicateValues" dxfId="390" priority="446"/>
  </conditionalFormatting>
  <conditionalFormatting sqref="U81">
    <cfRule type="duplicateValues" dxfId="389" priority="441"/>
    <cfRule type="duplicateValues" dxfId="388" priority="442"/>
    <cfRule type="duplicateValues" dxfId="387" priority="443"/>
    <cfRule type="duplicateValues" dxfId="386" priority="444"/>
    <cfRule type="duplicateValues" dxfId="385" priority="445"/>
  </conditionalFormatting>
  <conditionalFormatting sqref="U81">
    <cfRule type="duplicateValues" dxfId="384" priority="436"/>
    <cfRule type="duplicateValues" dxfId="383" priority="437"/>
    <cfRule type="duplicateValues" dxfId="382" priority="438"/>
    <cfRule type="duplicateValues" dxfId="381" priority="439"/>
    <cfRule type="duplicateValues" dxfId="380" priority="440"/>
  </conditionalFormatting>
  <conditionalFormatting sqref="B82">
    <cfRule type="duplicateValues" dxfId="379" priority="435"/>
  </conditionalFormatting>
  <conditionalFormatting sqref="U82">
    <cfRule type="duplicateValues" dxfId="378" priority="428"/>
  </conditionalFormatting>
  <conditionalFormatting sqref="U82">
    <cfRule type="duplicateValues" dxfId="377" priority="429"/>
  </conditionalFormatting>
  <conditionalFormatting sqref="U82">
    <cfRule type="duplicateValues" dxfId="376" priority="430"/>
    <cfRule type="duplicateValues" dxfId="375" priority="431"/>
    <cfRule type="duplicateValues" dxfId="374" priority="432"/>
  </conditionalFormatting>
  <conditionalFormatting sqref="U82">
    <cfRule type="duplicateValues" dxfId="373" priority="433"/>
  </conditionalFormatting>
  <conditionalFormatting sqref="U82">
    <cfRule type="duplicateValues" dxfId="372" priority="434"/>
  </conditionalFormatting>
  <conditionalFormatting sqref="U82">
    <cfRule type="duplicateValues" dxfId="371" priority="427"/>
  </conditionalFormatting>
  <conditionalFormatting sqref="U82">
    <cfRule type="duplicateValues" dxfId="370" priority="422"/>
    <cfRule type="duplicateValues" dxfId="369" priority="423"/>
    <cfRule type="duplicateValues" dxfId="368" priority="424"/>
    <cfRule type="duplicateValues" dxfId="367" priority="425"/>
    <cfRule type="duplicateValues" dxfId="366" priority="426"/>
  </conditionalFormatting>
  <conditionalFormatting sqref="U82">
    <cfRule type="duplicateValues" dxfId="365" priority="417"/>
    <cfRule type="duplicateValues" dxfId="364" priority="418"/>
    <cfRule type="duplicateValues" dxfId="363" priority="419"/>
    <cfRule type="duplicateValues" dxfId="362" priority="420"/>
    <cfRule type="duplicateValues" dxfId="361" priority="421"/>
  </conditionalFormatting>
  <conditionalFormatting sqref="B83">
    <cfRule type="duplicateValues" dxfId="360" priority="415"/>
  </conditionalFormatting>
  <conditionalFormatting sqref="B83">
    <cfRule type="duplicateValues" dxfId="359" priority="416"/>
  </conditionalFormatting>
  <conditionalFormatting sqref="U83">
    <cfRule type="duplicateValues" dxfId="358" priority="409"/>
    <cfRule type="duplicateValues" dxfId="357" priority="410"/>
    <cfRule type="duplicateValues" dxfId="356" priority="411"/>
  </conditionalFormatting>
  <conditionalFormatting sqref="U83">
    <cfRule type="duplicateValues" dxfId="355" priority="412"/>
  </conditionalFormatting>
  <conditionalFormatting sqref="U83">
    <cfRule type="duplicateValues" dxfId="354" priority="413"/>
  </conditionalFormatting>
  <conditionalFormatting sqref="U83">
    <cfRule type="duplicateValues" dxfId="353" priority="414"/>
  </conditionalFormatting>
  <conditionalFormatting sqref="U83">
    <cfRule type="duplicateValues" dxfId="352" priority="408"/>
  </conditionalFormatting>
  <conditionalFormatting sqref="U83">
    <cfRule type="duplicateValues" dxfId="351" priority="403"/>
    <cfRule type="duplicateValues" dxfId="350" priority="404"/>
    <cfRule type="duplicateValues" dxfId="349" priority="405"/>
    <cfRule type="duplicateValues" dxfId="348" priority="406"/>
    <cfRule type="duplicateValues" dxfId="347" priority="407"/>
  </conditionalFormatting>
  <conditionalFormatting sqref="U83">
    <cfRule type="duplicateValues" dxfId="346" priority="398"/>
    <cfRule type="duplicateValues" dxfId="345" priority="399"/>
    <cfRule type="duplicateValues" dxfId="344" priority="400"/>
    <cfRule type="duplicateValues" dxfId="343" priority="401"/>
    <cfRule type="duplicateValues" dxfId="342" priority="402"/>
  </conditionalFormatting>
  <conditionalFormatting sqref="U84">
    <cfRule type="duplicateValues" dxfId="341" priority="385"/>
  </conditionalFormatting>
  <conditionalFormatting sqref="U84">
    <cfRule type="duplicateValues" dxfId="340" priority="380"/>
    <cfRule type="duplicateValues" dxfId="339" priority="381"/>
    <cfRule type="duplicateValues" dxfId="338" priority="382"/>
    <cfRule type="duplicateValues" dxfId="337" priority="383"/>
    <cfRule type="duplicateValues" dxfId="336" priority="384"/>
  </conditionalFormatting>
  <conditionalFormatting sqref="B84">
    <cfRule type="duplicateValues" dxfId="335" priority="379"/>
  </conditionalFormatting>
  <conditionalFormatting sqref="B84">
    <cfRule type="duplicateValues" dxfId="334" priority="378"/>
  </conditionalFormatting>
  <conditionalFormatting sqref="U84">
    <cfRule type="duplicateValues" dxfId="333" priority="373"/>
    <cfRule type="duplicateValues" dxfId="332" priority="374"/>
    <cfRule type="duplicateValues" dxfId="331" priority="375"/>
    <cfRule type="duplicateValues" dxfId="330" priority="376"/>
    <cfRule type="duplicateValues" dxfId="329" priority="377"/>
  </conditionalFormatting>
  <conditionalFormatting sqref="U84">
    <cfRule type="duplicateValues" dxfId="328" priority="386"/>
    <cfRule type="duplicateValues" dxfId="327" priority="387"/>
    <cfRule type="duplicateValues" dxfId="326" priority="388"/>
    <cfRule type="duplicateValues" dxfId="325" priority="389"/>
    <cfRule type="duplicateValues" dxfId="324" priority="390"/>
    <cfRule type="duplicateValues" dxfId="323" priority="391"/>
    <cfRule type="duplicateValues" dxfId="322" priority="392"/>
    <cfRule type="duplicateValues" dxfId="321" priority="393"/>
  </conditionalFormatting>
  <conditionalFormatting sqref="U84">
    <cfRule type="duplicateValues" dxfId="320" priority="394"/>
  </conditionalFormatting>
  <conditionalFormatting sqref="U84">
    <cfRule type="duplicateValues" dxfId="319" priority="395"/>
    <cfRule type="duplicateValues" dxfId="318" priority="396"/>
    <cfRule type="duplicateValues" dxfId="317" priority="397"/>
  </conditionalFormatting>
  <conditionalFormatting sqref="B85">
    <cfRule type="duplicateValues" dxfId="316" priority="372"/>
  </conditionalFormatting>
  <conditionalFormatting sqref="B85">
    <cfRule type="duplicateValues" dxfId="315" priority="371"/>
  </conditionalFormatting>
  <conditionalFormatting sqref="U85">
    <cfRule type="duplicateValues" dxfId="314" priority="364"/>
  </conditionalFormatting>
  <conditionalFormatting sqref="U85">
    <cfRule type="duplicateValues" dxfId="313" priority="365"/>
  </conditionalFormatting>
  <conditionalFormatting sqref="U85">
    <cfRule type="duplicateValues" dxfId="312" priority="366"/>
  </conditionalFormatting>
  <conditionalFormatting sqref="U85">
    <cfRule type="duplicateValues" dxfId="311" priority="367"/>
    <cfRule type="duplicateValues" dxfId="310" priority="368"/>
    <cfRule type="duplicateValues" dxfId="309" priority="369"/>
  </conditionalFormatting>
  <conditionalFormatting sqref="U85">
    <cfRule type="duplicateValues" dxfId="308" priority="370"/>
  </conditionalFormatting>
  <conditionalFormatting sqref="U85">
    <cfRule type="duplicateValues" dxfId="307" priority="363"/>
  </conditionalFormatting>
  <conditionalFormatting sqref="U85">
    <cfRule type="duplicateValues" dxfId="306" priority="358"/>
    <cfRule type="duplicateValues" dxfId="305" priority="359"/>
    <cfRule type="duplicateValues" dxfId="304" priority="360"/>
    <cfRule type="duplicateValues" dxfId="303" priority="361"/>
    <cfRule type="duplicateValues" dxfId="302" priority="362"/>
  </conditionalFormatting>
  <conditionalFormatting sqref="U85">
    <cfRule type="duplicateValues" dxfId="301" priority="353"/>
    <cfRule type="duplicateValues" dxfId="300" priority="354"/>
    <cfRule type="duplicateValues" dxfId="299" priority="355"/>
    <cfRule type="duplicateValues" dxfId="298" priority="356"/>
    <cfRule type="duplicateValues" dxfId="297" priority="357"/>
  </conditionalFormatting>
  <conditionalFormatting sqref="B86">
    <cfRule type="duplicateValues" dxfId="296" priority="352"/>
  </conditionalFormatting>
  <conditionalFormatting sqref="B86">
    <cfRule type="duplicateValues" dxfId="295" priority="351"/>
  </conditionalFormatting>
  <conditionalFormatting sqref="U86">
    <cfRule type="duplicateValues" dxfId="294" priority="344"/>
    <cfRule type="duplicateValues" dxfId="293" priority="345"/>
    <cfRule type="duplicateValues" dxfId="292" priority="346"/>
  </conditionalFormatting>
  <conditionalFormatting sqref="U86">
    <cfRule type="duplicateValues" dxfId="291" priority="347"/>
  </conditionalFormatting>
  <conditionalFormatting sqref="U86">
    <cfRule type="duplicateValues" dxfId="290" priority="348"/>
  </conditionalFormatting>
  <conditionalFormatting sqref="U86">
    <cfRule type="duplicateValues" dxfId="289" priority="349"/>
  </conditionalFormatting>
  <conditionalFormatting sqref="U86">
    <cfRule type="duplicateValues" dxfId="288" priority="350"/>
  </conditionalFormatting>
  <conditionalFormatting sqref="U86">
    <cfRule type="duplicateValues" dxfId="287" priority="343"/>
  </conditionalFormatting>
  <conditionalFormatting sqref="U86">
    <cfRule type="duplicateValues" dxfId="286" priority="338"/>
    <cfRule type="duplicateValues" dxfId="285" priority="339"/>
    <cfRule type="duplicateValues" dxfId="284" priority="340"/>
    <cfRule type="duplicateValues" dxfId="283" priority="341"/>
    <cfRule type="duplicateValues" dxfId="282" priority="342"/>
  </conditionalFormatting>
  <conditionalFormatting sqref="U86">
    <cfRule type="duplicateValues" dxfId="281" priority="333"/>
    <cfRule type="duplicateValues" dxfId="280" priority="334"/>
    <cfRule type="duplicateValues" dxfId="279" priority="335"/>
    <cfRule type="duplicateValues" dxfId="278" priority="336"/>
    <cfRule type="duplicateValues" dxfId="277" priority="337"/>
  </conditionalFormatting>
  <conditionalFormatting sqref="B87">
    <cfRule type="duplicateValues" dxfId="276" priority="332"/>
  </conditionalFormatting>
  <conditionalFormatting sqref="B87">
    <cfRule type="duplicateValues" dxfId="275" priority="331"/>
  </conditionalFormatting>
  <conditionalFormatting sqref="U87">
    <cfRule type="duplicateValues" dxfId="274" priority="324"/>
  </conditionalFormatting>
  <conditionalFormatting sqref="U87">
    <cfRule type="duplicateValues" dxfId="273" priority="325"/>
  </conditionalFormatting>
  <conditionalFormatting sqref="U87">
    <cfRule type="duplicateValues" dxfId="272" priority="326"/>
  </conditionalFormatting>
  <conditionalFormatting sqref="U87">
    <cfRule type="duplicateValues" dxfId="271" priority="327"/>
    <cfRule type="duplicateValues" dxfId="270" priority="328"/>
    <cfRule type="duplicateValues" dxfId="269" priority="329"/>
  </conditionalFormatting>
  <conditionalFormatting sqref="U87">
    <cfRule type="duplicateValues" dxfId="268" priority="330"/>
  </conditionalFormatting>
  <conditionalFormatting sqref="U87">
    <cfRule type="duplicateValues" dxfId="267" priority="323"/>
  </conditionalFormatting>
  <conditionalFormatting sqref="U87">
    <cfRule type="duplicateValues" dxfId="266" priority="318"/>
    <cfRule type="duplicateValues" dxfId="265" priority="319"/>
    <cfRule type="duplicateValues" dxfId="264" priority="320"/>
    <cfRule type="duplicateValues" dxfId="263" priority="321"/>
    <cfRule type="duplicateValues" dxfId="262" priority="322"/>
  </conditionalFormatting>
  <conditionalFormatting sqref="U87">
    <cfRule type="duplicateValues" dxfId="261" priority="313"/>
    <cfRule type="duplicateValues" dxfId="260" priority="314"/>
    <cfRule type="duplicateValues" dxfId="259" priority="315"/>
    <cfRule type="duplicateValues" dxfId="258" priority="316"/>
    <cfRule type="duplicateValues" dxfId="257" priority="317"/>
  </conditionalFormatting>
  <conditionalFormatting sqref="B88">
    <cfRule type="duplicateValues" dxfId="256" priority="312"/>
  </conditionalFormatting>
  <conditionalFormatting sqref="U88">
    <cfRule type="duplicateValues" dxfId="255" priority="306"/>
    <cfRule type="duplicateValues" dxfId="254" priority="307"/>
    <cfRule type="duplicateValues" dxfId="253" priority="308"/>
  </conditionalFormatting>
  <conditionalFormatting sqref="U88">
    <cfRule type="duplicateValues" dxfId="252" priority="309"/>
  </conditionalFormatting>
  <conditionalFormatting sqref="U88">
    <cfRule type="duplicateValues" dxfId="251" priority="310"/>
  </conditionalFormatting>
  <conditionalFormatting sqref="U88">
    <cfRule type="duplicateValues" dxfId="250" priority="311"/>
  </conditionalFormatting>
  <conditionalFormatting sqref="U88">
    <cfRule type="duplicateValues" dxfId="249" priority="305"/>
  </conditionalFormatting>
  <conditionalFormatting sqref="U88">
    <cfRule type="duplicateValues" dxfId="248" priority="300"/>
    <cfRule type="duplicateValues" dxfId="247" priority="301"/>
    <cfRule type="duplicateValues" dxfId="246" priority="302"/>
    <cfRule type="duplicateValues" dxfId="245" priority="303"/>
    <cfRule type="duplicateValues" dxfId="244" priority="304"/>
  </conditionalFormatting>
  <conditionalFormatting sqref="U88">
    <cfRule type="duplicateValues" dxfId="243" priority="295"/>
    <cfRule type="duplicateValues" dxfId="242" priority="296"/>
    <cfRule type="duplicateValues" dxfId="241" priority="297"/>
    <cfRule type="duplicateValues" dxfId="240" priority="298"/>
    <cfRule type="duplicateValues" dxfId="239" priority="299"/>
  </conditionalFormatting>
  <conditionalFormatting sqref="B89">
    <cfRule type="duplicateValues" dxfId="238" priority="294"/>
  </conditionalFormatting>
  <conditionalFormatting sqref="B89">
    <cfRule type="duplicateValues" dxfId="237" priority="293"/>
  </conditionalFormatting>
  <conditionalFormatting sqref="U89">
    <cfRule type="duplicateValues" dxfId="236" priority="287"/>
    <cfRule type="duplicateValues" dxfId="235" priority="288"/>
    <cfRule type="duplicateValues" dxfId="234" priority="289"/>
  </conditionalFormatting>
  <conditionalFormatting sqref="U89">
    <cfRule type="duplicateValues" dxfId="233" priority="290"/>
  </conditionalFormatting>
  <conditionalFormatting sqref="U89">
    <cfRule type="duplicateValues" dxfId="232" priority="291"/>
  </conditionalFormatting>
  <conditionalFormatting sqref="U89">
    <cfRule type="duplicateValues" dxfId="231" priority="292"/>
  </conditionalFormatting>
  <conditionalFormatting sqref="U89">
    <cfRule type="duplicateValues" dxfId="230" priority="286"/>
  </conditionalFormatting>
  <conditionalFormatting sqref="U89">
    <cfRule type="duplicateValues" dxfId="229" priority="281"/>
    <cfRule type="duplicateValues" dxfId="228" priority="282"/>
    <cfRule type="duplicateValues" dxfId="227" priority="283"/>
    <cfRule type="duplicateValues" dxfId="226" priority="284"/>
    <cfRule type="duplicateValues" dxfId="225" priority="285"/>
  </conditionalFormatting>
  <conditionalFormatting sqref="U89">
    <cfRule type="duplicateValues" dxfId="224" priority="276"/>
    <cfRule type="duplicateValues" dxfId="223" priority="277"/>
    <cfRule type="duplicateValues" dxfId="222" priority="278"/>
    <cfRule type="duplicateValues" dxfId="221" priority="279"/>
    <cfRule type="duplicateValues" dxfId="220" priority="280"/>
  </conditionalFormatting>
  <conditionalFormatting sqref="B90">
    <cfRule type="duplicateValues" dxfId="219" priority="275"/>
  </conditionalFormatting>
  <conditionalFormatting sqref="B90">
    <cfRule type="duplicateValues" dxfId="218" priority="274"/>
  </conditionalFormatting>
  <conditionalFormatting sqref="U90">
    <cfRule type="duplicateValues" dxfId="217" priority="268"/>
    <cfRule type="duplicateValues" dxfId="216" priority="269"/>
    <cfRule type="duplicateValues" dxfId="215" priority="270"/>
  </conditionalFormatting>
  <conditionalFormatting sqref="U90">
    <cfRule type="duplicateValues" dxfId="214" priority="271"/>
  </conditionalFormatting>
  <conditionalFormatting sqref="U90">
    <cfRule type="duplicateValues" dxfId="213" priority="272"/>
  </conditionalFormatting>
  <conditionalFormatting sqref="U90">
    <cfRule type="duplicateValues" dxfId="212" priority="273"/>
  </conditionalFormatting>
  <conditionalFormatting sqref="U90">
    <cfRule type="duplicateValues" dxfId="211" priority="267"/>
  </conditionalFormatting>
  <conditionalFormatting sqref="U90">
    <cfRule type="duplicateValues" dxfId="210" priority="262"/>
    <cfRule type="duplicateValues" dxfId="209" priority="263"/>
    <cfRule type="duplicateValues" dxfId="208" priority="264"/>
    <cfRule type="duplicateValues" dxfId="207" priority="265"/>
    <cfRule type="duplicateValues" dxfId="206" priority="266"/>
  </conditionalFormatting>
  <conditionalFormatting sqref="U90">
    <cfRule type="duplicateValues" dxfId="205" priority="257"/>
    <cfRule type="duplicateValues" dxfId="204" priority="258"/>
    <cfRule type="duplicateValues" dxfId="203" priority="259"/>
    <cfRule type="duplicateValues" dxfId="202" priority="260"/>
    <cfRule type="duplicateValues" dxfId="201" priority="261"/>
  </conditionalFormatting>
  <conditionalFormatting sqref="U1:U90 U94:U103 U105 U107:U113 U115:U1048576">
    <cfRule type="duplicateValues" dxfId="200" priority="256"/>
  </conditionalFormatting>
  <conditionalFormatting sqref="U91">
    <cfRule type="duplicateValues" dxfId="199" priority="243"/>
  </conditionalFormatting>
  <conditionalFormatting sqref="U91">
    <cfRule type="duplicateValues" dxfId="198" priority="238"/>
    <cfRule type="duplicateValues" dxfId="197" priority="239"/>
    <cfRule type="duplicateValues" dxfId="196" priority="240"/>
    <cfRule type="duplicateValues" dxfId="195" priority="241"/>
    <cfRule type="duplicateValues" dxfId="194" priority="242"/>
  </conditionalFormatting>
  <conditionalFormatting sqref="B91">
    <cfRule type="duplicateValues" dxfId="193" priority="237"/>
  </conditionalFormatting>
  <conditionalFormatting sqref="B91">
    <cfRule type="duplicateValues" dxfId="192" priority="236"/>
  </conditionalFormatting>
  <conditionalFormatting sqref="U91">
    <cfRule type="duplicateValues" dxfId="191" priority="231"/>
    <cfRule type="duplicateValues" dxfId="190" priority="232"/>
    <cfRule type="duplicateValues" dxfId="189" priority="233"/>
    <cfRule type="duplicateValues" dxfId="188" priority="234"/>
    <cfRule type="duplicateValues" dxfId="187" priority="235"/>
  </conditionalFormatting>
  <conditionalFormatting sqref="U91">
    <cfRule type="duplicateValues" dxfId="186" priority="244"/>
    <cfRule type="duplicateValues" dxfId="185" priority="245"/>
    <cfRule type="duplicateValues" dxfId="184" priority="246"/>
    <cfRule type="duplicateValues" dxfId="183" priority="247"/>
    <cfRule type="duplicateValues" dxfId="182" priority="248"/>
    <cfRule type="duplicateValues" dxfId="181" priority="249"/>
    <cfRule type="duplicateValues" dxfId="180" priority="250"/>
    <cfRule type="duplicateValues" dxfId="179" priority="251"/>
  </conditionalFormatting>
  <conditionalFormatting sqref="U91">
    <cfRule type="duplicateValues" dxfId="178" priority="252"/>
  </conditionalFormatting>
  <conditionalFormatting sqref="U91">
    <cfRule type="duplicateValues" dxfId="177" priority="253"/>
    <cfRule type="duplicateValues" dxfId="176" priority="254"/>
    <cfRule type="duplicateValues" dxfId="175" priority="255"/>
  </conditionalFormatting>
  <conditionalFormatting sqref="B92">
    <cfRule type="duplicateValues" dxfId="174" priority="230"/>
  </conditionalFormatting>
  <conditionalFormatting sqref="B92">
    <cfRule type="duplicateValues" dxfId="173" priority="229"/>
  </conditionalFormatting>
  <conditionalFormatting sqref="U92">
    <cfRule type="duplicateValues" dxfId="172" priority="222"/>
  </conditionalFormatting>
  <conditionalFormatting sqref="U92">
    <cfRule type="duplicateValues" dxfId="171" priority="223"/>
  </conditionalFormatting>
  <conditionalFormatting sqref="U92">
    <cfRule type="duplicateValues" dxfId="170" priority="224"/>
  </conditionalFormatting>
  <conditionalFormatting sqref="U92">
    <cfRule type="duplicateValues" dxfId="169" priority="225"/>
    <cfRule type="duplicateValues" dxfId="168" priority="226"/>
    <cfRule type="duplicateValues" dxfId="167" priority="227"/>
  </conditionalFormatting>
  <conditionalFormatting sqref="U92">
    <cfRule type="duplicateValues" dxfId="166" priority="228"/>
  </conditionalFormatting>
  <conditionalFormatting sqref="U92">
    <cfRule type="duplicateValues" dxfId="165" priority="221"/>
  </conditionalFormatting>
  <conditionalFormatting sqref="U92">
    <cfRule type="duplicateValues" dxfId="164" priority="216"/>
    <cfRule type="duplicateValues" dxfId="163" priority="217"/>
    <cfRule type="duplicateValues" dxfId="162" priority="218"/>
    <cfRule type="duplicateValues" dxfId="161" priority="219"/>
    <cfRule type="duplicateValues" dxfId="160" priority="220"/>
  </conditionalFormatting>
  <conditionalFormatting sqref="U92">
    <cfRule type="duplicateValues" dxfId="159" priority="211"/>
    <cfRule type="duplicateValues" dxfId="158" priority="212"/>
    <cfRule type="duplicateValues" dxfId="157" priority="213"/>
    <cfRule type="duplicateValues" dxfId="156" priority="214"/>
    <cfRule type="duplicateValues" dxfId="155" priority="215"/>
  </conditionalFormatting>
  <conditionalFormatting sqref="U93">
    <cfRule type="duplicateValues" dxfId="154" priority="198"/>
  </conditionalFormatting>
  <conditionalFormatting sqref="U93">
    <cfRule type="duplicateValues" dxfId="153" priority="193"/>
    <cfRule type="duplicateValues" dxfId="152" priority="194"/>
    <cfRule type="duplicateValues" dxfId="151" priority="195"/>
    <cfRule type="duplicateValues" dxfId="150" priority="196"/>
    <cfRule type="duplicateValues" dxfId="149" priority="197"/>
  </conditionalFormatting>
  <conditionalFormatting sqref="B93">
    <cfRule type="duplicateValues" dxfId="148" priority="192"/>
  </conditionalFormatting>
  <conditionalFormatting sqref="B93">
    <cfRule type="duplicateValues" dxfId="147" priority="191"/>
  </conditionalFormatting>
  <conditionalFormatting sqref="U93">
    <cfRule type="duplicateValues" dxfId="146" priority="186"/>
    <cfRule type="duplicateValues" dxfId="145" priority="187"/>
    <cfRule type="duplicateValues" dxfId="144" priority="188"/>
    <cfRule type="duplicateValues" dxfId="143" priority="189"/>
    <cfRule type="duplicateValues" dxfId="142" priority="190"/>
  </conditionalFormatting>
  <conditionalFormatting sqref="U93">
    <cfRule type="duplicateValues" dxfId="141" priority="199"/>
    <cfRule type="duplicateValues" dxfId="140" priority="200"/>
    <cfRule type="duplicateValues" dxfId="139" priority="201"/>
    <cfRule type="duplicateValues" dxfId="138" priority="202"/>
    <cfRule type="duplicateValues" dxfId="137" priority="203"/>
    <cfRule type="duplicateValues" dxfId="136" priority="204"/>
    <cfRule type="duplicateValues" dxfId="135" priority="205"/>
    <cfRule type="duplicateValues" dxfId="134" priority="206"/>
  </conditionalFormatting>
  <conditionalFormatting sqref="U93">
    <cfRule type="duplicateValues" dxfId="133" priority="207"/>
  </conditionalFormatting>
  <conditionalFormatting sqref="U93">
    <cfRule type="duplicateValues" dxfId="132" priority="208"/>
    <cfRule type="duplicateValues" dxfId="131" priority="209"/>
    <cfRule type="duplicateValues" dxfId="130" priority="210"/>
  </conditionalFormatting>
  <conditionalFormatting sqref="B94">
    <cfRule type="duplicateValues" dxfId="129" priority="185"/>
  </conditionalFormatting>
  <conditionalFormatting sqref="B94">
    <cfRule type="duplicateValues" dxfId="128" priority="184"/>
  </conditionalFormatting>
  <conditionalFormatting sqref="U1:U103 U105 U107:U113 U115:U1048576">
    <cfRule type="duplicateValues" dxfId="127" priority="183"/>
  </conditionalFormatting>
  <conditionalFormatting sqref="B95">
    <cfRule type="duplicateValues" dxfId="126" priority="182"/>
  </conditionalFormatting>
  <conditionalFormatting sqref="B96">
    <cfRule type="duplicateValues" dxfId="125" priority="180"/>
  </conditionalFormatting>
  <conditionalFormatting sqref="B96">
    <cfRule type="duplicateValues" dxfId="124" priority="179"/>
  </conditionalFormatting>
  <conditionalFormatting sqref="B97">
    <cfRule type="duplicateValues" dxfId="123" priority="178"/>
  </conditionalFormatting>
  <conditionalFormatting sqref="B97">
    <cfRule type="duplicateValues" dxfId="122" priority="177"/>
  </conditionalFormatting>
  <conditionalFormatting sqref="B98">
    <cfRule type="duplicateValues" dxfId="121" priority="176"/>
  </conditionalFormatting>
  <conditionalFormatting sqref="B98">
    <cfRule type="duplicateValues" dxfId="120" priority="175"/>
  </conditionalFormatting>
  <conditionalFormatting sqref="B99">
    <cfRule type="duplicateValues" dxfId="119" priority="174"/>
  </conditionalFormatting>
  <conditionalFormatting sqref="B99">
    <cfRule type="duplicateValues" dxfId="118" priority="173"/>
  </conditionalFormatting>
  <conditionalFormatting sqref="B100">
    <cfRule type="duplicateValues" dxfId="117" priority="172"/>
  </conditionalFormatting>
  <conditionalFormatting sqref="B100">
    <cfRule type="duplicateValues" dxfId="116" priority="171"/>
  </conditionalFormatting>
  <conditionalFormatting sqref="B101">
    <cfRule type="duplicateValues" dxfId="115" priority="170"/>
  </conditionalFormatting>
  <conditionalFormatting sqref="B101">
    <cfRule type="duplicateValues" dxfId="114" priority="169"/>
  </conditionalFormatting>
  <conditionalFormatting sqref="B102">
    <cfRule type="duplicateValues" dxfId="113" priority="168"/>
  </conditionalFormatting>
  <conditionalFormatting sqref="B102">
    <cfRule type="duplicateValues" dxfId="112" priority="167"/>
  </conditionalFormatting>
  <conditionalFormatting sqref="B103">
    <cfRule type="duplicateValues" dxfId="111" priority="166"/>
  </conditionalFormatting>
  <conditionalFormatting sqref="B103">
    <cfRule type="duplicateValues" dxfId="110" priority="165"/>
  </conditionalFormatting>
  <conditionalFormatting sqref="B104">
    <cfRule type="duplicateValues" dxfId="109" priority="162"/>
  </conditionalFormatting>
  <conditionalFormatting sqref="B104">
    <cfRule type="duplicateValues" dxfId="108" priority="161"/>
  </conditionalFormatting>
  <conditionalFormatting sqref="B104">
    <cfRule type="duplicateValues" dxfId="107" priority="160"/>
  </conditionalFormatting>
  <conditionalFormatting sqref="U104">
    <cfRule type="duplicateValues" dxfId="106" priority="156"/>
  </conditionalFormatting>
  <conditionalFormatting sqref="U104">
    <cfRule type="duplicateValues" dxfId="105" priority="157"/>
  </conditionalFormatting>
  <conditionalFormatting sqref="U104">
    <cfRule type="duplicateValues" dxfId="104" priority="153"/>
    <cfRule type="duplicateValues" dxfId="103" priority="154"/>
    <cfRule type="duplicateValues" dxfId="102" priority="155"/>
  </conditionalFormatting>
  <conditionalFormatting sqref="U104">
    <cfRule type="duplicateValues" dxfId="101" priority="158"/>
  </conditionalFormatting>
  <conditionalFormatting sqref="U104">
    <cfRule type="duplicateValues" dxfId="100" priority="159"/>
  </conditionalFormatting>
  <conditionalFormatting sqref="U104">
    <cfRule type="duplicateValues" dxfId="99" priority="152"/>
  </conditionalFormatting>
  <conditionalFormatting sqref="U104">
    <cfRule type="duplicateValues" dxfId="98" priority="151"/>
  </conditionalFormatting>
  <conditionalFormatting sqref="U104">
    <cfRule type="duplicateValues" dxfId="97" priority="150"/>
  </conditionalFormatting>
  <conditionalFormatting sqref="U104">
    <cfRule type="duplicateValues" dxfId="96" priority="145"/>
    <cfRule type="duplicateValues" dxfId="95" priority="146"/>
    <cfRule type="duplicateValues" dxfId="94" priority="147"/>
    <cfRule type="duplicateValues" dxfId="93" priority="148"/>
    <cfRule type="duplicateValues" dxfId="92" priority="149"/>
  </conditionalFormatting>
  <conditionalFormatting sqref="U104">
    <cfRule type="duplicateValues" dxfId="91" priority="163"/>
  </conditionalFormatting>
  <conditionalFormatting sqref="U104">
    <cfRule type="duplicateValues" dxfId="90" priority="164"/>
  </conditionalFormatting>
  <conditionalFormatting sqref="U104">
    <cfRule type="duplicateValues" dxfId="89" priority="140"/>
    <cfRule type="duplicateValues" dxfId="88" priority="141"/>
    <cfRule type="duplicateValues" dxfId="87" priority="142"/>
    <cfRule type="duplicateValues" dxfId="86" priority="143"/>
    <cfRule type="duplicateValues" dxfId="85" priority="144"/>
  </conditionalFormatting>
  <conditionalFormatting sqref="B105">
    <cfRule type="duplicateValues" dxfId="84" priority="139"/>
  </conditionalFormatting>
  <conditionalFormatting sqref="B105">
    <cfRule type="duplicateValues" dxfId="83" priority="138"/>
  </conditionalFormatting>
  <conditionalFormatting sqref="B106">
    <cfRule type="duplicateValues" dxfId="82" priority="135"/>
  </conditionalFormatting>
  <conditionalFormatting sqref="B106">
    <cfRule type="duplicateValues" dxfId="81" priority="134"/>
  </conditionalFormatting>
  <conditionalFormatting sqref="U106">
    <cfRule type="duplicateValues" dxfId="80" priority="132"/>
  </conditionalFormatting>
  <conditionalFormatting sqref="U106">
    <cfRule type="duplicateValues" dxfId="79" priority="133"/>
  </conditionalFormatting>
  <conditionalFormatting sqref="U106">
    <cfRule type="duplicateValues" dxfId="78" priority="131"/>
  </conditionalFormatting>
  <conditionalFormatting sqref="U106">
    <cfRule type="duplicateValues" dxfId="77" priority="128"/>
    <cfRule type="duplicateValues" dxfId="76" priority="129"/>
    <cfRule type="duplicateValues" dxfId="75" priority="130"/>
  </conditionalFormatting>
  <conditionalFormatting sqref="U106">
    <cfRule type="duplicateValues" dxfId="74" priority="127"/>
  </conditionalFormatting>
  <conditionalFormatting sqref="U106">
    <cfRule type="duplicateValues" dxfId="73" priority="124"/>
    <cfRule type="duplicateValues" dxfId="72" priority="125"/>
    <cfRule type="duplicateValues" dxfId="71" priority="126"/>
  </conditionalFormatting>
  <conditionalFormatting sqref="U106">
    <cfRule type="duplicateValues" dxfId="70" priority="123"/>
  </conditionalFormatting>
  <conditionalFormatting sqref="U106">
    <cfRule type="duplicateValues" dxfId="69" priority="122"/>
  </conditionalFormatting>
  <conditionalFormatting sqref="U106">
    <cfRule type="duplicateValues" dxfId="68" priority="121"/>
  </conditionalFormatting>
  <conditionalFormatting sqref="U106">
    <cfRule type="duplicateValues" dxfId="67" priority="116"/>
    <cfRule type="duplicateValues" dxfId="66" priority="117"/>
    <cfRule type="duplicateValues" dxfId="65" priority="118"/>
    <cfRule type="duplicateValues" dxfId="64" priority="119"/>
    <cfRule type="duplicateValues" dxfId="63" priority="120"/>
  </conditionalFormatting>
  <conditionalFormatting sqref="U106">
    <cfRule type="duplicateValues" dxfId="62" priority="136"/>
  </conditionalFormatting>
  <conditionalFormatting sqref="U106">
    <cfRule type="duplicateValues" dxfId="61" priority="137"/>
  </conditionalFormatting>
  <conditionalFormatting sqref="U106">
    <cfRule type="duplicateValues" dxfId="60" priority="111"/>
    <cfRule type="duplicateValues" dxfId="59" priority="112"/>
    <cfRule type="duplicateValues" dxfId="58" priority="113"/>
    <cfRule type="duplicateValues" dxfId="57" priority="114"/>
    <cfRule type="duplicateValues" dxfId="56" priority="115"/>
  </conditionalFormatting>
  <conditionalFormatting sqref="B107">
    <cfRule type="duplicateValues" dxfId="55" priority="110"/>
  </conditionalFormatting>
  <conditionalFormatting sqref="B107">
    <cfRule type="duplicateValues" dxfId="54" priority="109"/>
  </conditionalFormatting>
  <conditionalFormatting sqref="B107">
    <cfRule type="duplicateValues" dxfId="53" priority="108"/>
  </conditionalFormatting>
  <conditionalFormatting sqref="B108">
    <cfRule type="duplicateValues" dxfId="52" priority="107"/>
  </conditionalFormatting>
  <conditionalFormatting sqref="B108">
    <cfRule type="duplicateValues" dxfId="51" priority="106"/>
  </conditionalFormatting>
  <conditionalFormatting sqref="B109">
    <cfRule type="duplicateValues" dxfId="50" priority="103"/>
  </conditionalFormatting>
  <conditionalFormatting sqref="B109">
    <cfRule type="duplicateValues" dxfId="49" priority="102"/>
  </conditionalFormatting>
  <conditionalFormatting sqref="B110">
    <cfRule type="duplicateValues" dxfId="48" priority="101"/>
  </conditionalFormatting>
  <conditionalFormatting sqref="B110">
    <cfRule type="duplicateValues" dxfId="47" priority="100"/>
  </conditionalFormatting>
  <conditionalFormatting sqref="B111">
    <cfRule type="duplicateValues" dxfId="46" priority="99"/>
  </conditionalFormatting>
  <conditionalFormatting sqref="B111">
    <cfRule type="duplicateValues" dxfId="45" priority="98"/>
  </conditionalFormatting>
  <conditionalFormatting sqref="B112">
    <cfRule type="duplicateValues" dxfId="44" priority="97"/>
  </conditionalFormatting>
  <conditionalFormatting sqref="B112">
    <cfRule type="duplicateValues" dxfId="43" priority="96"/>
  </conditionalFormatting>
  <conditionalFormatting sqref="B112">
    <cfRule type="duplicateValues" dxfId="42" priority="95"/>
  </conditionalFormatting>
  <conditionalFormatting sqref="B113">
    <cfRule type="duplicateValues" dxfId="41" priority="94"/>
  </conditionalFormatting>
  <conditionalFormatting sqref="B113">
    <cfRule type="duplicateValues" dxfId="40" priority="93"/>
  </conditionalFormatting>
  <conditionalFormatting sqref="B114">
    <cfRule type="duplicateValues" dxfId="39" priority="90"/>
  </conditionalFormatting>
  <conditionalFormatting sqref="B114">
    <cfRule type="duplicateValues" dxfId="38" priority="89"/>
  </conditionalFormatting>
  <conditionalFormatting sqref="U114">
    <cfRule type="duplicateValues" dxfId="37" priority="87"/>
  </conditionalFormatting>
  <conditionalFormatting sqref="U114">
    <cfRule type="duplicateValues" dxfId="36" priority="88"/>
  </conditionalFormatting>
  <conditionalFormatting sqref="U114">
    <cfRule type="duplicateValues" dxfId="35" priority="84"/>
    <cfRule type="duplicateValues" dxfId="34" priority="85"/>
    <cfRule type="duplicateValues" dxfId="33" priority="86"/>
  </conditionalFormatting>
  <conditionalFormatting sqref="U114">
    <cfRule type="duplicateValues" dxfId="32" priority="83"/>
  </conditionalFormatting>
  <conditionalFormatting sqref="U114">
    <cfRule type="duplicateValues" dxfId="31" priority="80"/>
    <cfRule type="duplicateValues" dxfId="30" priority="81"/>
    <cfRule type="duplicateValues" dxfId="29" priority="82"/>
  </conditionalFormatting>
  <conditionalFormatting sqref="U114">
    <cfRule type="duplicateValues" dxfId="28" priority="79"/>
  </conditionalFormatting>
  <conditionalFormatting sqref="U114">
    <cfRule type="duplicateValues" dxfId="27" priority="78"/>
  </conditionalFormatting>
  <conditionalFormatting sqref="U114">
    <cfRule type="duplicateValues" dxfId="26" priority="77"/>
  </conditionalFormatting>
  <conditionalFormatting sqref="U114">
    <cfRule type="duplicateValues" dxfId="25" priority="72"/>
    <cfRule type="duplicateValues" dxfId="24" priority="73"/>
    <cfRule type="duplicateValues" dxfId="23" priority="74"/>
    <cfRule type="duplicateValues" dxfId="22" priority="75"/>
    <cfRule type="duplicateValues" dxfId="21" priority="76"/>
  </conditionalFormatting>
  <conditionalFormatting sqref="U114">
    <cfRule type="duplicateValues" dxfId="20" priority="91"/>
  </conditionalFormatting>
  <conditionalFormatting sqref="U114">
    <cfRule type="duplicateValues" dxfId="19" priority="92"/>
  </conditionalFormatting>
  <conditionalFormatting sqref="U114">
    <cfRule type="duplicateValues" dxfId="18" priority="67"/>
    <cfRule type="duplicateValues" dxfId="17" priority="68"/>
    <cfRule type="duplicateValues" dxfId="16" priority="69"/>
    <cfRule type="duplicateValues" dxfId="15" priority="70"/>
    <cfRule type="duplicateValues" dxfId="14" priority="71"/>
  </conditionalFormatting>
  <conditionalFormatting sqref="U1:U1048576">
    <cfRule type="duplicateValues" dxfId="13" priority="66"/>
  </conditionalFormatting>
  <conditionalFormatting sqref="B115">
    <cfRule type="duplicateValues" dxfId="12" priority="65"/>
  </conditionalFormatting>
  <conditionalFormatting sqref="B115">
    <cfRule type="duplicateValues" dxfId="11" priority="64"/>
  </conditionalFormatting>
  <conditionalFormatting sqref="B116">
    <cfRule type="duplicateValues" dxfId="10" priority="63"/>
  </conditionalFormatting>
  <conditionalFormatting sqref="B116">
    <cfRule type="duplicateValues" dxfId="9" priority="62"/>
  </conditionalFormatting>
  <conditionalFormatting sqref="U1:U1048576">
    <cfRule type="duplicateValues" dxfId="8" priority="15"/>
    <cfRule type="duplicateValues" dxfId="7" priority="26"/>
  </conditionalFormatting>
  <conditionalFormatting sqref="B117:B118">
    <cfRule type="duplicateValues" dxfId="6" priority="2725"/>
  </conditionalFormatting>
  <conditionalFormatting sqref="B117:B118">
    <cfRule type="duplicateValues" dxfId="5" priority="2726"/>
  </conditionalFormatting>
  <conditionalFormatting sqref="U4:U43 U94:U103 U105 U107:U113 U115:U119">
    <cfRule type="duplicateValues" dxfId="4" priority="2727"/>
  </conditionalFormatting>
  <conditionalFormatting sqref="U4:U43 U94:U103 U105 U107:U113 U115:U119">
    <cfRule type="duplicateValues" dxfId="3" priority="2733"/>
  </conditionalFormatting>
  <conditionalFormatting sqref="U4:U43 U94:U103 U105 U107:U113 U115:U119">
    <cfRule type="duplicateValues" dxfId="2" priority="2739"/>
    <cfRule type="duplicateValues" dxfId="1" priority="2740"/>
    <cfRule type="duplicateValues" dxfId="0" priority="2741"/>
  </conditionalFormatting>
  <pageMargins left="0.48" right="0.16" top="0.39370078740157483" bottom="0.3937007874015748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HẢI CHÂU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Son Thai</cp:lastModifiedBy>
  <cp:lastPrinted>2019-09-23T02:28:44Z</cp:lastPrinted>
  <dcterms:created xsi:type="dcterms:W3CDTF">2018-12-06T07:29:48Z</dcterms:created>
  <dcterms:modified xsi:type="dcterms:W3CDTF">2019-10-10T02:36:05Z</dcterms:modified>
</cp:coreProperties>
</file>