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Disc Golf\Scripts and Applications\disc-golf-programming-projects\Doubles\"/>
    </mc:Choice>
  </mc:AlternateContent>
  <xr:revisionPtr revIDLastSave="0" documentId="13_ncr:1_{89517D00-2C39-444F-94CB-E021AA61CB74}" xr6:coauthVersionLast="47" xr6:coauthVersionMax="47" xr10:uidLastSave="{00000000-0000-0000-0000-000000000000}"/>
  <bookViews>
    <workbookView xWindow="36015" yWindow="2655" windowWidth="17280" windowHeight="9375" activeTab="1" xr2:uid="{3E062D0D-5A28-4ABE-90C4-90CEDEE1A518}"/>
  </bookViews>
  <sheets>
    <sheet name="Master" sheetId="32" r:id="rId1"/>
    <sheet name="Registered Players" sheetId="33" r:id="rId2"/>
  </sheets>
  <definedNames>
    <definedName name="PREV_ACE_BAL" localSheetId="0">Master!$H$5</definedName>
    <definedName name="Registered_Players">REG_PLYRS[Player Name]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32" l="1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H4" i="32"/>
  <c r="H2" i="32"/>
  <c r="F2" i="32"/>
  <c r="G2" i="32"/>
  <c r="F4" i="32" l="1"/>
  <c r="E4" i="32"/>
</calcChain>
</file>

<file path=xl/sharedStrings.xml><?xml version="1.0" encoding="utf-8"?>
<sst xmlns="http://schemas.openxmlformats.org/spreadsheetml/2006/main" count="20" uniqueCount="20">
  <si>
    <t>Name</t>
  </si>
  <si>
    <t>Pool</t>
  </si>
  <si>
    <t>Ace</t>
  </si>
  <si>
    <t>Club</t>
  </si>
  <si>
    <t>Ace Pot Paid</t>
  </si>
  <si>
    <t>Money to Club</t>
  </si>
  <si>
    <t>Money to Pot</t>
  </si>
  <si>
    <t>Ace Pot Balance</t>
  </si>
  <si>
    <t>Teams</t>
  </si>
  <si>
    <t>Starting Hole</t>
  </si>
  <si>
    <t>Yes</t>
  </si>
  <si>
    <t>A</t>
  </si>
  <si>
    <t>B</t>
  </si>
  <si>
    <t>A's</t>
  </si>
  <si>
    <t>B's</t>
  </si>
  <si>
    <t>Ace Pot Reserve</t>
  </si>
  <si>
    <t>Yes/No</t>
  </si>
  <si>
    <t>No</t>
  </si>
  <si>
    <t>Player Name</t>
  </si>
  <si>
    <t>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</si>
</sst>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8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7EAC55-F62C-43BF-AF83-0A7527103918}" name="Table2" displayName="Table2" ref="A1:D40" totalsRowShown="0" headerRowDxfId="7" headerRowBorderDxfId="6" tableBorderDxfId="5" totalsRowBorderDxfId="4">
  <autoFilter ref="A1:D40" xr:uid="{107EAC55-F62C-43BF-AF83-0A7527103918}"/>
  <tableColumns count="4">
    <tableColumn id="1" xr3:uid="{9D50FD6C-12EB-4903-9F91-C758DE405B74}" name="Name" dataDxfId="3"/>
    <tableColumn id="2" xr3:uid="{3B7100F0-C370-4B54-8687-2232456BECF0}" name="Pool" dataDxfId="2">
      <calculatedColumnFormula>IF(NOT(ISBLANK(A2)),VLOOKUP(A2,REG_PLYRS[],2,FALSE),"")</calculatedColumnFormula>
    </tableColumn>
    <tableColumn id="3" xr3:uid="{B9C10EAD-EDB7-4C1F-A92A-7D77A7D0B02D}" name="Ace" dataDxfId="1"/>
    <tableColumn id="4" xr3:uid="{E2E2A232-DFEA-4426-8677-8EE758FE4744}" name="Club" data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76B46-B326-4C4E-9D13-2C04ECF92F3D}" name="REG_PLYRS" displayName="REG_PLYRS" ref="A1:B166" totalsRowShown="0">
  <autoFilter ref="A1:B166" xr:uid="{D6376B46-B326-4C4E-9D13-2C04ECF92F3D}"/>
  <sortState xmlns:xlrd2="http://schemas.microsoft.com/office/spreadsheetml/2017/richdata2" ref="A2:B166">
    <sortCondition ref="A1:A166"/>
  </sortState>
  <tableColumns count="2">
    <tableColumn id="1" xr3:uid="{414D6D4B-F603-4818-9C34-89DF58389962}" name="Player Name"/>
    <tableColumn id="2" xr3:uid="{642244E9-4BB9-4F16-8429-424B6BBB2243}" name="A/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351D-FF05-4036-95A4-06E2B8B32321}">
  <sheetPr codeName="Sheet1"/>
  <dimension ref="A1:R40"/>
  <sheetViews>
    <sheetView workbookViewId="0">
      <selection activeCell="E6" sqref="E6"/>
    </sheetView>
  </sheetViews>
  <sheetFormatPr defaultRowHeight="14.4" x14ac:dyDescent="0.3"/>
  <cols>
    <col min="1" max="1" width="27.44140625" customWidth="1"/>
    <col min="2" max="2" width="9.33203125" bestFit="1" customWidth="1"/>
    <col min="3" max="3" width="10.5546875" customWidth="1"/>
    <col min="4" max="4" width="9.5546875" customWidth="1"/>
    <col min="5" max="6" width="19.5546875" customWidth="1"/>
    <col min="7" max="8" width="18.33203125" customWidth="1"/>
    <col min="10" max="10" width="37.5546875" customWidth="1"/>
    <col min="11" max="11" width="12.44140625" customWidth="1"/>
    <col min="12" max="12" width="48.44140625" customWidth="1"/>
  </cols>
  <sheetData>
    <row r="1" spans="1:18" x14ac:dyDescent="0.3">
      <c r="A1" s="12" t="s">
        <v>0</v>
      </c>
      <c r="B1" s="13" t="s">
        <v>1</v>
      </c>
      <c r="C1" s="13" t="s">
        <v>2</v>
      </c>
      <c r="D1" s="13" t="s">
        <v>3</v>
      </c>
      <c r="E1" s="9" t="s">
        <v>4</v>
      </c>
      <c r="F1" s="4" t="s">
        <v>5</v>
      </c>
      <c r="G1" s="4" t="s">
        <v>6</v>
      </c>
      <c r="H1" s="5" t="s">
        <v>7</v>
      </c>
      <c r="J1" s="7" t="s">
        <v>8</v>
      </c>
      <c r="K1" s="7" t="s">
        <v>9</v>
      </c>
      <c r="L1" s="8"/>
      <c r="M1" s="8"/>
      <c r="N1" s="8"/>
      <c r="O1" s="8"/>
      <c r="P1" s="8"/>
      <c r="Q1" s="8"/>
      <c r="R1" s="8"/>
    </row>
    <row r="2" spans="1:18" ht="15" thickBot="1" x14ac:dyDescent="0.35">
      <c r="A2" s="11"/>
      <c r="B2" s="1" t="str">
        <f>IF(NOT(ISBLANK(A2)),VLOOKUP(A2,REG_PLYRS[],2,FALSE),"")</f>
        <v/>
      </c>
      <c r="C2" s="1"/>
      <c r="D2" s="1"/>
      <c r="E2" s="10"/>
      <c r="F2" s="2">
        <f>COUNTA(Table2[Name])+COUNTIF(Table2[Club],N3)</f>
        <v>0</v>
      </c>
      <c r="G2" s="2">
        <f>COUNTA(Table2[Name])*9</f>
        <v>0</v>
      </c>
      <c r="H2" s="3">
        <f>IF(IF(E2=M3,0,COUNTIF(C2:C40,M3)+PREV_ACE_BAL) &lt; 125, IF(E2=M3,0,COUNTIF(C2:C40,M3)+PREV_ACE_BAL), 125)</f>
        <v>0</v>
      </c>
      <c r="K2">
        <v>1</v>
      </c>
      <c r="L2" s="6"/>
      <c r="M2" s="6" t="s">
        <v>11</v>
      </c>
      <c r="N2" s="6" t="s">
        <v>12</v>
      </c>
      <c r="O2" s="8"/>
      <c r="P2" s="8"/>
      <c r="Q2" s="8"/>
      <c r="R2" s="8"/>
    </row>
    <row r="3" spans="1:18" x14ac:dyDescent="0.3">
      <c r="A3" s="11"/>
      <c r="B3" s="1" t="str">
        <f>IF(NOT(ISBLANK(A3)),VLOOKUP(A3,REG_PLYRS[],2,FALSE),"")</f>
        <v/>
      </c>
      <c r="C3" s="1"/>
      <c r="D3" s="1"/>
      <c r="E3" t="s">
        <v>13</v>
      </c>
      <c r="F3" t="s">
        <v>14</v>
      </c>
      <c r="H3" t="s">
        <v>15</v>
      </c>
      <c r="L3" s="6" t="s">
        <v>16</v>
      </c>
      <c r="M3" s="6" t="s">
        <v>10</v>
      </c>
      <c r="N3" s="6" t="s">
        <v>17</v>
      </c>
      <c r="O3" s="8"/>
      <c r="P3" s="8"/>
      <c r="Q3" s="8"/>
      <c r="R3" s="8"/>
    </row>
    <row r="4" spans="1:18" x14ac:dyDescent="0.3">
      <c r="A4" s="11"/>
      <c r="B4" s="1" t="str">
        <f>IF(NOT(ISBLANK(A4)),VLOOKUP(A4,REG_PLYRS[],2,FALSE),"")</f>
        <v/>
      </c>
      <c r="C4" s="1"/>
      <c r="D4" s="1"/>
      <c r="E4">
        <f>COUNTIF(B2:B897,"A")</f>
        <v>0</v>
      </c>
      <c r="F4">
        <f>COUNTIF(B2:B897,"B")</f>
        <v>0</v>
      </c>
      <c r="H4">
        <f>MAX(0,IF(E2=M3,0,(COUNTIF(C2:C40,M3)+PREV_ACE_BAL)-125))</f>
        <v>0</v>
      </c>
      <c r="L4" s="6"/>
      <c r="M4" s="6"/>
      <c r="N4" s="6"/>
      <c r="O4" s="8"/>
      <c r="P4" s="8"/>
      <c r="Q4" s="8"/>
      <c r="R4" s="8"/>
    </row>
    <row r="5" spans="1:18" x14ac:dyDescent="0.3">
      <c r="A5" s="11"/>
      <c r="B5" s="1" t="str">
        <f>IF(NOT(ISBLANK(A5)),VLOOKUP(A5,REG_PLYRS[],2,FALSE),"")</f>
        <v/>
      </c>
      <c r="C5" s="1"/>
      <c r="D5" s="1"/>
      <c r="H5" s="6"/>
      <c r="K5">
        <v>3</v>
      </c>
      <c r="L5" s="6"/>
      <c r="M5" s="6"/>
      <c r="N5" s="6"/>
      <c r="O5" s="8"/>
      <c r="P5" s="8"/>
      <c r="Q5" s="8"/>
      <c r="R5" s="8"/>
    </row>
    <row r="6" spans="1:18" x14ac:dyDescent="0.3">
      <c r="A6" s="14"/>
      <c r="B6" s="15" t="str">
        <f>IF(NOT(ISBLANK(A6)),VLOOKUP(A6,REG_PLYRS[],2,FALSE),"")</f>
        <v/>
      </c>
      <c r="C6" s="15"/>
      <c r="D6" s="15"/>
    </row>
    <row r="7" spans="1:18" x14ac:dyDescent="0.3">
      <c r="A7" s="14"/>
      <c r="B7" s="15" t="str">
        <f>IF(NOT(ISBLANK(A7)),VLOOKUP(A7,REG_PLYRS[],2,FALSE),"")</f>
        <v/>
      </c>
      <c r="C7" s="15"/>
      <c r="D7" s="15"/>
    </row>
    <row r="8" spans="1:18" x14ac:dyDescent="0.3">
      <c r="A8" s="14"/>
      <c r="B8" s="15" t="str">
        <f>IF(NOT(ISBLANK(A8)),VLOOKUP(A8,REG_PLYRS[],2,FALSE),"")</f>
        <v/>
      </c>
      <c r="C8" s="15"/>
      <c r="D8" s="15"/>
      <c r="K8">
        <v>5</v>
      </c>
    </row>
    <row r="9" spans="1:18" x14ac:dyDescent="0.3">
      <c r="A9" s="14"/>
      <c r="B9" s="15" t="str">
        <f>IF(NOT(ISBLANK(A9)),VLOOKUP(A9,REG_PLYRS[],2,FALSE),"")</f>
        <v/>
      </c>
      <c r="C9" s="15"/>
      <c r="D9" s="15"/>
    </row>
    <row r="10" spans="1:18" x14ac:dyDescent="0.3">
      <c r="A10" s="14"/>
      <c r="B10" s="15" t="str">
        <f>IF(NOT(ISBLANK(A10)),VLOOKUP(A10,REG_PLYRS[],2,FALSE),"")</f>
        <v/>
      </c>
      <c r="C10" s="15"/>
      <c r="D10" s="15"/>
    </row>
    <row r="11" spans="1:18" x14ac:dyDescent="0.3">
      <c r="A11" s="14"/>
      <c r="B11" s="15" t="str">
        <f>IF(NOT(ISBLANK(A11)),VLOOKUP(A11,REG_PLYRS[],2,FALSE),"")</f>
        <v/>
      </c>
      <c r="C11" s="15"/>
      <c r="D11" s="15"/>
      <c r="K11">
        <v>7</v>
      </c>
    </row>
    <row r="12" spans="1:18" x14ac:dyDescent="0.3">
      <c r="A12" s="14"/>
      <c r="B12" s="15" t="str">
        <f>IF(NOT(ISBLANK(A12)),VLOOKUP(A12,REG_PLYRS[],2,FALSE),"")</f>
        <v/>
      </c>
      <c r="C12" s="15"/>
      <c r="D12" s="15"/>
    </row>
    <row r="13" spans="1:18" x14ac:dyDescent="0.3">
      <c r="A13" s="14"/>
      <c r="B13" s="15" t="str">
        <f>IF(NOT(ISBLANK(A13)),VLOOKUP(A13,REG_PLYRS[],2,FALSE),"")</f>
        <v/>
      </c>
      <c r="C13" s="15"/>
      <c r="D13" s="15"/>
    </row>
    <row r="14" spans="1:18" x14ac:dyDescent="0.3">
      <c r="A14" s="14"/>
      <c r="B14" s="15" t="str">
        <f>IF(NOT(ISBLANK(A14)),VLOOKUP(A14,REG_PLYRS[],2,FALSE),"")</f>
        <v/>
      </c>
      <c r="C14" s="15"/>
      <c r="D14" s="15"/>
      <c r="K14">
        <v>9</v>
      </c>
    </row>
    <row r="15" spans="1:18" x14ac:dyDescent="0.3">
      <c r="A15" s="14"/>
      <c r="B15" s="15" t="str">
        <f>IF(NOT(ISBLANK(A15)),VLOOKUP(A15,REG_PLYRS[],2,FALSE),"")</f>
        <v/>
      </c>
      <c r="C15" s="15"/>
      <c r="D15" s="15"/>
    </row>
    <row r="16" spans="1:18" x14ac:dyDescent="0.3">
      <c r="A16" s="14"/>
      <c r="B16" s="15" t="str">
        <f>IF(NOT(ISBLANK(A16)),VLOOKUP(A16,REG_PLYRS[],2,FALSE),"")</f>
        <v/>
      </c>
      <c r="C16" s="15"/>
      <c r="D16" s="15"/>
    </row>
    <row r="17" spans="1:11" x14ac:dyDescent="0.3">
      <c r="A17" s="14"/>
      <c r="B17" s="15" t="str">
        <f>IF(NOT(ISBLANK(A17)),VLOOKUP(A17,REG_PLYRS[],2,FALSE),"")</f>
        <v/>
      </c>
      <c r="C17" s="15"/>
      <c r="D17" s="15"/>
      <c r="K17">
        <v>11</v>
      </c>
    </row>
    <row r="18" spans="1:11" x14ac:dyDescent="0.3">
      <c r="A18" s="14"/>
      <c r="B18" s="15" t="str">
        <f>IF(NOT(ISBLANK(A18)),VLOOKUP(A18,REG_PLYRS[],2,FALSE),"")</f>
        <v/>
      </c>
      <c r="C18" s="15"/>
      <c r="D18" s="15"/>
    </row>
    <row r="19" spans="1:11" x14ac:dyDescent="0.3">
      <c r="A19" s="14"/>
      <c r="B19" s="15" t="str">
        <f>IF(NOT(ISBLANK(A19)),VLOOKUP(A19,REG_PLYRS[],2,FALSE),"")</f>
        <v/>
      </c>
      <c r="C19" s="15"/>
      <c r="D19" s="15"/>
    </row>
    <row r="20" spans="1:11" x14ac:dyDescent="0.3">
      <c r="A20" s="14"/>
      <c r="B20" s="15" t="str">
        <f>IF(NOT(ISBLANK(A20)),VLOOKUP(A20,REG_PLYRS[],2,FALSE),"")</f>
        <v/>
      </c>
      <c r="C20" s="15"/>
      <c r="D20" s="15"/>
      <c r="K20">
        <v>13</v>
      </c>
    </row>
    <row r="21" spans="1:11" x14ac:dyDescent="0.3">
      <c r="A21" s="14"/>
      <c r="B21" s="15" t="str">
        <f>IF(NOT(ISBLANK(A21)),VLOOKUP(A21,REG_PLYRS[],2,FALSE),"")</f>
        <v/>
      </c>
      <c r="C21" s="15"/>
      <c r="D21" s="15"/>
    </row>
    <row r="22" spans="1:11" x14ac:dyDescent="0.3">
      <c r="A22" s="14"/>
      <c r="B22" s="15" t="str">
        <f>IF(NOT(ISBLANK(A22)),VLOOKUP(A22,REG_PLYRS[],2,FALSE),"")</f>
        <v/>
      </c>
      <c r="C22" s="15"/>
      <c r="D22" s="15"/>
    </row>
    <row r="23" spans="1:11" x14ac:dyDescent="0.3">
      <c r="A23" s="14"/>
      <c r="B23" s="15" t="str">
        <f>IF(NOT(ISBLANK(A23)),VLOOKUP(A23,REG_PLYRS[],2,FALSE),"")</f>
        <v/>
      </c>
      <c r="C23" s="15"/>
      <c r="D23" s="15"/>
      <c r="K23">
        <v>15</v>
      </c>
    </row>
    <row r="24" spans="1:11" x14ac:dyDescent="0.3">
      <c r="A24" s="14"/>
      <c r="B24" s="15" t="str">
        <f>IF(NOT(ISBLANK(A24)),VLOOKUP(A24,REG_PLYRS[],2,FALSE),"")</f>
        <v/>
      </c>
      <c r="C24" s="15"/>
      <c r="D24" s="15"/>
    </row>
    <row r="25" spans="1:11" x14ac:dyDescent="0.3">
      <c r="A25" s="14"/>
      <c r="B25" s="15" t="str">
        <f>IF(NOT(ISBLANK(A25)),VLOOKUP(A25,REG_PLYRS[],2,FALSE),"")</f>
        <v/>
      </c>
      <c r="C25" s="15"/>
      <c r="D25" s="15"/>
    </row>
    <row r="26" spans="1:11" x14ac:dyDescent="0.3">
      <c r="A26" s="14"/>
      <c r="B26" s="15" t="str">
        <f>IF(NOT(ISBLANK(A26)),VLOOKUP(A26,REG_PLYRS[],2,FALSE),"")</f>
        <v/>
      </c>
      <c r="C26" s="15"/>
      <c r="D26" s="15"/>
      <c r="K26">
        <v>17</v>
      </c>
    </row>
    <row r="27" spans="1:11" x14ac:dyDescent="0.3">
      <c r="A27" s="14"/>
      <c r="B27" s="15" t="str">
        <f>IF(NOT(ISBLANK(A27)),VLOOKUP(A27,REG_PLYRS[],2,FALSE),"")</f>
        <v/>
      </c>
      <c r="C27" s="15"/>
      <c r="D27" s="15"/>
    </row>
    <row r="28" spans="1:11" x14ac:dyDescent="0.3">
      <c r="A28" s="14"/>
      <c r="B28" s="15" t="str">
        <f>IF(NOT(ISBLANK(A28)),VLOOKUP(A28,REG_PLYRS[],2,FALSE),"")</f>
        <v/>
      </c>
      <c r="C28" s="15"/>
      <c r="D28" s="15"/>
    </row>
    <row r="29" spans="1:11" x14ac:dyDescent="0.3">
      <c r="A29" s="14"/>
      <c r="B29" s="15" t="str">
        <f>IF(NOT(ISBLANK(A29)),VLOOKUP(A29,REG_PLYRS[],2,FALSE),"")</f>
        <v/>
      </c>
      <c r="C29" s="15"/>
      <c r="D29" s="15"/>
      <c r="K29">
        <v>19</v>
      </c>
    </row>
    <row r="30" spans="1:11" x14ac:dyDescent="0.3">
      <c r="A30" s="14"/>
      <c r="B30" s="15" t="str">
        <f>IF(NOT(ISBLANK(A30)),VLOOKUP(A30,REG_PLYRS[],2,FALSE),"")</f>
        <v/>
      </c>
      <c r="C30" s="15"/>
      <c r="D30" s="15"/>
    </row>
    <row r="31" spans="1:11" x14ac:dyDescent="0.3">
      <c r="A31" s="14"/>
      <c r="B31" s="15" t="str">
        <f>IF(NOT(ISBLANK(A31)),VLOOKUP(A31,REG_PLYRS[],2,FALSE),"")</f>
        <v/>
      </c>
      <c r="C31" s="15"/>
      <c r="D31" s="15"/>
    </row>
    <row r="32" spans="1:11" x14ac:dyDescent="0.3">
      <c r="A32" s="14"/>
      <c r="B32" s="15" t="str">
        <f>IF(NOT(ISBLANK(A32)),VLOOKUP(A32,REG_PLYRS[],2,FALSE),"")</f>
        <v/>
      </c>
      <c r="C32" s="15"/>
      <c r="D32" s="15"/>
      <c r="K32">
        <v>21</v>
      </c>
    </row>
    <row r="33" spans="1:4" x14ac:dyDescent="0.3">
      <c r="A33" s="14"/>
      <c r="B33" s="15" t="str">
        <f>IF(NOT(ISBLANK(A33)),VLOOKUP(A33,REG_PLYRS[],2,FALSE),"")</f>
        <v/>
      </c>
      <c r="C33" s="15"/>
      <c r="D33" s="15"/>
    </row>
    <row r="34" spans="1:4" x14ac:dyDescent="0.3">
      <c r="A34" s="14"/>
      <c r="B34" s="15" t="str">
        <f>IF(NOT(ISBLANK(A34)),VLOOKUP(A34,REG_PLYRS[],2,FALSE),"")</f>
        <v/>
      </c>
      <c r="C34" s="15"/>
      <c r="D34" s="15"/>
    </row>
    <row r="35" spans="1:4" x14ac:dyDescent="0.3">
      <c r="A35" s="14"/>
      <c r="B35" s="15" t="str">
        <f>IF(NOT(ISBLANK(A35)),VLOOKUP(A35,REG_PLYRS[],2,FALSE),"")</f>
        <v/>
      </c>
      <c r="C35" s="15"/>
      <c r="D35" s="15"/>
    </row>
    <row r="36" spans="1:4" x14ac:dyDescent="0.3">
      <c r="A36" s="14"/>
      <c r="B36" s="15" t="str">
        <f>IF(NOT(ISBLANK(A36)),VLOOKUP(A36,REG_PLYRS[],2,FALSE),"")</f>
        <v/>
      </c>
      <c r="C36" s="15"/>
      <c r="D36" s="15"/>
    </row>
    <row r="37" spans="1:4" x14ac:dyDescent="0.3">
      <c r="A37" s="14"/>
      <c r="B37" s="15" t="str">
        <f>IF(NOT(ISBLANK(A37)),VLOOKUP(A37,REG_PLYRS[],2,FALSE),"")</f>
        <v/>
      </c>
      <c r="C37" s="15"/>
      <c r="D37" s="15"/>
    </row>
    <row r="38" spans="1:4" x14ac:dyDescent="0.3">
      <c r="A38" s="14"/>
      <c r="B38" s="15" t="str">
        <f>IF(NOT(ISBLANK(A38)),VLOOKUP(A38,REG_PLYRS[],2,FALSE),"")</f>
        <v/>
      </c>
      <c r="C38" s="15"/>
      <c r="D38" s="15"/>
    </row>
    <row r="39" spans="1:4" x14ac:dyDescent="0.3">
      <c r="A39" s="14"/>
      <c r="B39" s="15" t="str">
        <f>IF(NOT(ISBLANK(A39)),VLOOKUP(A39,REG_PLYRS[],2,FALSE),"")</f>
        <v/>
      </c>
      <c r="C39" s="15"/>
      <c r="D39" s="15"/>
    </row>
    <row r="40" spans="1:4" x14ac:dyDescent="0.3">
      <c r="A40" s="14"/>
      <c r="B40" s="15" t="str">
        <f>IF(NOT(ISBLANK(A40)),VLOOKUP(A40,REG_PLYRS[],2,FALSE),"")</f>
        <v/>
      </c>
      <c r="C40" s="15"/>
      <c r="D40" s="15"/>
    </row>
  </sheetData>
  <dataValidations count="2">
    <dataValidation type="list" allowBlank="1" showInputMessage="1" showErrorMessage="1" sqref="E2 C2:D40" xr:uid="{565C8BDC-F883-4200-9E78-8D046198A17B}">
      <formula1>$M$3:$N$3</formula1>
    </dataValidation>
    <dataValidation type="list" allowBlank="1" showInputMessage="1" showErrorMessage="1" sqref="A2:A40" xr:uid="{EBB985B5-3FC0-4073-9B26-D8975B28A2CB}">
      <formula1>Registered_Players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94ED-2C15-42C6-8807-85021A2C9422}">
  <sheetPr codeName="Sheet2"/>
  <dimension ref="A1:B1"/>
  <sheetViews>
    <sheetView tabSelected="1" workbookViewId="0">
      <selection activeCell="E7" sqref="E7"/>
    </sheetView>
  </sheetViews>
  <sheetFormatPr defaultRowHeight="14.4" x14ac:dyDescent="0.3"/>
  <cols>
    <col min="1" max="1" width="23.6640625" customWidth="1"/>
  </cols>
  <sheetData>
    <row r="1" spans="1:2" x14ac:dyDescent="0.3">
      <c r="A1" t="s">
        <v>18</v>
      </c>
      <c r="B1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</vt:lpstr>
      <vt:lpstr>Registered Players</vt:lpstr>
      <vt:lpstr>Master!PREV_ACE_BAL</vt:lpstr>
      <vt:lpstr>Registered_Players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ralston</dc:creator>
  <cp:keywords/>
  <dc:description/>
  <cp:lastModifiedBy>david ralston</cp:lastModifiedBy>
  <cp:revision/>
  <dcterms:created xsi:type="dcterms:W3CDTF">2021-09-30T18:01:03Z</dcterms:created>
  <dcterms:modified xsi:type="dcterms:W3CDTF">2023-09-01T21:38:35Z</dcterms:modified>
  <cp:category/>
  <cp:contentStatus/>
</cp:coreProperties>
</file>